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53.201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<sst xmlns="http://schemas.openxmlformats.org/spreadsheetml/2006/main" count="485" uniqueCount="159">
  <si>
    <t>Opis przedmiotu zamówienia</t>
  </si>
  <si>
    <t>Ilość</t>
  </si>
  <si>
    <t>Wartość brutto</t>
  </si>
  <si>
    <t>Wartość netto</t>
  </si>
  <si>
    <t>stawki podatku VAT</t>
  </si>
  <si>
    <t>Cena jednostkowa brutto</t>
  </si>
  <si>
    <t>………………………………………..</t>
  </si>
  <si>
    <t>podpis</t>
  </si>
  <si>
    <t>Rozmiar</t>
  </si>
  <si>
    <t>-</t>
  </si>
  <si>
    <t>RAZEM</t>
  </si>
  <si>
    <t>Pakiet 2</t>
  </si>
  <si>
    <t>Pakiet 3</t>
  </si>
  <si>
    <t>Pakiet 4</t>
  </si>
  <si>
    <t>Pakiet 5</t>
  </si>
  <si>
    <t>Cena jednostkowa netto</t>
  </si>
  <si>
    <t>J.m.</t>
  </si>
  <si>
    <t>Pakiet 6</t>
  </si>
  <si>
    <t>Pakiet 7</t>
  </si>
  <si>
    <t>SUMA</t>
  </si>
  <si>
    <t>Pakiet</t>
  </si>
  <si>
    <t xml:space="preserve">Wartość Netto </t>
  </si>
  <si>
    <t>Wartość Brutto</t>
  </si>
  <si>
    <t>Pakiet 1</t>
  </si>
  <si>
    <t>Podatek Vat
 (%)</t>
  </si>
  <si>
    <t>szt.</t>
  </si>
  <si>
    <t>w tym podatek VAT (%)</t>
  </si>
  <si>
    <t>Opatrunek do tamponady nosa wykonany z PVA,  materiał gąbki PVA ma o otwartej strukturze porów,  ze sznureczkiem, jałowe,</t>
  </si>
  <si>
    <t>6 x 1,5 x 2 cm</t>
  </si>
  <si>
    <t>8 x 1,5 x 2 cm</t>
  </si>
  <si>
    <t>10 x 1,5 x 2 cm</t>
  </si>
  <si>
    <t>10 x 1,5 x 2,5 cm</t>
  </si>
  <si>
    <t>Pakiet 8</t>
  </si>
  <si>
    <t>Pakiet 9</t>
  </si>
  <si>
    <t>Pakiet 10</t>
  </si>
  <si>
    <t>Pakiet 11</t>
  </si>
  <si>
    <t>Pakiet 12</t>
  </si>
  <si>
    <t>L.p.</t>
  </si>
  <si>
    <t>Podatek Vat (%)</t>
  </si>
  <si>
    <t>Podatek Vat
(%)</t>
  </si>
  <si>
    <t xml:space="preserve"> Soczewka wewnątrzgałkowa akrylowa, jednoczęściowa hydrofilna o ostrych krawędziach na pełnym obwodzie 360º części optycznej z obu jej stron, niezależnie ostre krawędzie na częściach haptycznych, dwie części haptyczne rozbudowane z jednym otworem w każdym haptenie, załadowana w injektorze jednorazowego użytku z wbudowanym cartridgem z końcówką okrągłą o średnicy 1,65 mm
-  średnica części optycznej 5,80 – 6,0 mm
-  średnica całkowita soczewski: 12,5 mm
-  angulacja 0º
-  uwodnienie 26%
-  indeks refrakcji 1,46
-  optyka obustronnie równomiernie wypukła (biconvex) – możliwość obustronnego wszczepienia 
- zakres mocy od 19 D do 24 D</t>
  </si>
  <si>
    <t xml:space="preserve"> Soczewka wewnątrzgałkowa zwijalna, asferyczna, akrylowa, jednoczęściowa hydrofilna o ostrych krawędziach na pełnym obwodzie części optycznej z obu jej stron, niezależnie ostre krawędzie na częściach haptycznych, dwie części haptyczne rozbudowane z jednym otworem w każdym heptenie, z injektorem jednorazowego użytku z wbudowanym cartridgem fabrycznie zapakowanym w jednym pudełku z soczewką:
-  średnica części optycznej 6,20mm  – 6,50 mm
-  średnica całkowita soczewski: 12,5 mm
-  angulacja 0º
-  uwodnienie 26%
-  indeks refrakcji 1,46
-  optyka obustronnie równomiernie wypukła (biconvex) – możliwość obustronnego wszczepienia 
- zakres mocy od - 10 D do 25 D</t>
  </si>
  <si>
    <t>Soczewka wewnątrzgałkowa asferyczna zwijalna, akrylowa, hydrofilna, jednoczęściowa o ostrych krawędziach na pełnym obwodzie 360º części optycznej i częściach haptycznych z obu stron soczewki, z injektorem jednorazowego użytku z wbudowanym cartridgem w jednym opakowaniu z soczewką:
-  średnica części optycznej 5,60mm  – 5,80 mm
-  średnica całkowita soczewski: 12,0 mm
-  zakres mocy od + 8,0 do 34,0 D
-  angulacja 0º
-  uwodnienie 26%
-  indeks refrakcji 1,46
-  kompatybilna z laserem YAG
-  optyka obustronnie równomiernie wypukła (biconvex)
-  możliwość obustronnego wszczepienia
-  soczewka posiadająca dwa rozbudowane hepteny z jednym otworem w każdym haptenie, zapewniającymi dobrą centrację i stabilizację soczewki</t>
  </si>
  <si>
    <t>opatrunek :  10 x8x3cm- szt.1 
folia samoprzylepna : 20x30cm - szt.1</t>
  </si>
  <si>
    <t>opatrunek :  20x12,5x3cm - 1 szt.
folia samoprzylepna : 20x30cm - 2 szt.</t>
  </si>
  <si>
    <t>opatrunek :  25x15x3cm- 1 szt. 
folia samoprzylepna :20x30cm - szt.2</t>
  </si>
  <si>
    <t xml:space="preserve">1) 7,5 x 7,5 cm-1 szt. 
2) 15 x 17 cm-1 szt.  
3) 20 x 30 cm-1 szt. 
4) 1 szt. </t>
  </si>
  <si>
    <t xml:space="preserve">1) 7,5 x 20 cm-2 szt. 
2) 15 x 17 cm-2 szt.  
3) 20 x 30 cm-1 szt. 
4) 1 szt. </t>
  </si>
  <si>
    <t xml:space="preserve">1) 7,5 x 20 cm-2szt. 
2) 11,4 x 3,7 m-1 szt.  
3) 20 x 30 cm-2 szt. 
4) 1 szt. </t>
  </si>
  <si>
    <t>łącznik Y, kompatybilny z pozycjami 1-4 , do podłączenia dwóch opatrunków do jednej pompy.</t>
  </si>
  <si>
    <t xml:space="preserve">folia transparentna NPWT  </t>
  </si>
  <si>
    <t>20 cm x 30 cm</t>
  </si>
  <si>
    <t xml:space="preserve">port do terapii próżniowej </t>
  </si>
  <si>
    <t xml:space="preserve">Jednorazowy zbiornik z żelem bakteriobójczym o pojemności 250ml, z drenem przeźroczystym, filtrem przepływowym do podłączenia z aparatem do podciśnieniowego leczenia ran, oraz dodatkowym drenem zakończonym z jednej strony szybkozłączką a z drugiej końcówką do podłączenia ze zbiornikiem. Zbiornik bez otworów umożliwiających przypadkową kontaminację i wydostanie się skażonego materiału. </t>
  </si>
  <si>
    <t>250 ml</t>
  </si>
  <si>
    <t xml:space="preserve">Jednorazowy zbiornik na wydzielinę z przezroczystym drenem, zaciskiem drenu i złączem do podłączenia do drenu podkładki odprowadzającej wydzielinę , ze środkiem żelującym wydzielinę oraz filtrem przeciwbakteryjnym. </t>
  </si>
  <si>
    <t>300 ml</t>
  </si>
  <si>
    <t>750 ml</t>
  </si>
  <si>
    <t>* poz. 1-10 kompatybilne z urządzeniem Renasys EZ Plus lub GO</t>
  </si>
  <si>
    <t xml:space="preserve">Elektroda igłowa jednorazowa ,koncentryczna do aparatu EMG </t>
  </si>
  <si>
    <t>op. 25 szt.</t>
  </si>
  <si>
    <t>26 mm/0,3 mm</t>
  </si>
  <si>
    <t>37mm/0,45 - 0,46 mm</t>
  </si>
  <si>
    <t>Cewniki do hemofiltracji , dwukanałowy silikonowy o średnicy 11,5 i 13,5 Fr (do wyboru) w zestawach z podłączonym w kanale żylnym przelotowym mandrynem z końcówkami typu Luer o długościach: 15, 20, 24 cm</t>
  </si>
  <si>
    <t>11,5 F dł. 15,20,24 cm
13,5 F 15,20,24 cm</t>
  </si>
  <si>
    <t>Zestaw preparatów wiskoelastycznych kohezyjnych zawierający 1 ampułkostrzykawkę o pojemności 0,55 ml z 1,8%  r-rem kwasu hialuronowego o m.cz. 3,2-3,5 x 106 Da i lepkości 0,1s-1 / 100 000 mPa*s oraz 1 ampułkostrzykawkę o pojemności 0,8 ml z 1,4% wysoko oczyszczonym r-rem kwasu hialuronowego o m. cz. j.w. i lepkości lepkości 0,1s-1 / 80 000 mPa*s; Osmolarność około 300mOsm mOsm; pH 6,8-7,6.</t>
  </si>
  <si>
    <t>wiskoelastyk kohezyjny  zawierający ampułkostrzykawkę o pojemności 1 ml z 1,4% r-rem kwasu hialuronowego o m.cz. 3,2-3,5 x 106 Da; Osmolarność około 300 mOsm;  lepkość 0,1s-1 / 120 000 mPa*s; pH 6,8-7,6.</t>
  </si>
  <si>
    <t>wiskoelastyk kohezyjny  zawierający ampułkostrzykawkę o pojemności 0,9 ml z 2%, r-rem kwasu hialuronowego o m.cz. 3 x 106 Da; lepkość 0,1s-1 / 400 000 mPa*s; Osmolarność około 300mOsm; pH 6,8-7,6.</t>
  </si>
  <si>
    <t>wiskoelastyk kohezyjny, zawierajacy ampułko-strzykawkę o pojemności 0,8ml z 1,2% wysoko oczyszczonym r-rem  hialuronianu sodu o m. cz. większej niż 1 x 106 Da; Osmolarność około 300 mOsm; pH 6,8-7,6. W zestawie kaniula 27G</t>
  </si>
  <si>
    <t>Soczewki trzyczęściowe akrylowe, zwijane o właściwściach hydrofobowych i stopniu uwodnienia poniżej 0,5% oraz z filtrem UV. Części haptyczne wykonane z PMMA; średnica optyczna: 6-7,0mm,długość całkowita: 12,5 - 13mm, angulacja części haptycznych: 5-100; współczynnik refrakcji: 1,55 lub więcej</t>
  </si>
  <si>
    <t>zakres mocy:
- 5,0 do + 30,0 D</t>
  </si>
  <si>
    <t>Zestaw preparatów wiskoelastycznych do operacji zaćmy zawierający: 1 ampułkostrzykawkę z wiskoelastykiem dyspersyjnym o pojemności 0,35 ml z mieszaniną 3% hialuronianu sodu o m.cz. 5 x 105 Da i 4% siarczanu chondroityny o m.cz. 22500 Da; lepkość 0,1s-1 / 40 000 mPa*s, osmolarnośc ok 300 mOsm/l; oraz: 1 ampułkostrzykawkę z wiskoelastykiem kohezyjnym o pojemności 0,4ml 1% hialuronianem sodu o m.cz. 2,5 x 106 Da. W zestawie dwie sterylne kaniule 27G</t>
  </si>
  <si>
    <t>S, M, L, XL, XL- Xlong</t>
  </si>
  <si>
    <t xml:space="preserve">Żel do elektrod EMG </t>
  </si>
  <si>
    <t>250-260 g</t>
  </si>
  <si>
    <t>Kompletny, jednorazowy zestaw do przezskórnej tracheotomii metodą Ciagli</t>
  </si>
  <si>
    <t xml:space="preserve">Igła do znieczulenia podpajęczynówkowego typu Pencil Point z prowadnicą, cienkościenna o szybkim wypływie, z przezroczystą rowkowaną końcówką,, oznaczoną kolorem dla identyfikacji rozmiaru, sterylna 26G/88 - mm                               </t>
  </si>
  <si>
    <t>26 G   dł.115 - 120 mm</t>
  </si>
  <si>
    <t>26 G dł. 80-90 mm</t>
  </si>
  <si>
    <t xml:space="preserve">Jednorazowe pompy elastomerowe z drenem min 1m, filtrem cząsteczkowym i powietrza, z możliwością ustawienia przepływu , z zestawem do mocowanie pompy.
</t>
  </si>
  <si>
    <t>275 ml 
przepływ 2-5 ml/h</t>
  </si>
  <si>
    <t>275 ml 
przepływ 4-10 ml/h</t>
  </si>
  <si>
    <t>275 ml 
przepływ  5 ml/h</t>
  </si>
  <si>
    <t>300 ml 
przepływ  2-5 ml/h</t>
  </si>
  <si>
    <t xml:space="preserve">Opatrunek do sitowania w formie siateczki z hydrokoloidowych włókien CMC o działaniu hemostatycznym, sterylny </t>
  </si>
  <si>
    <t>100 x 20 mm</t>
  </si>
  <si>
    <t xml:space="preserve">Opatrunek nosowy do zabiegów turbinektomi, septoplastyki, polipektomii, wykonany z hydrokoloidowej siateczki CMC usztywnionej pianką PUR, sterylny </t>
  </si>
  <si>
    <t>dł. 80 mm</t>
  </si>
  <si>
    <t>dł. 50 mm</t>
  </si>
  <si>
    <t>dł. 40 mm</t>
  </si>
  <si>
    <t>Tampon nosowy z balonem do tamowania krwawień, wykonany z hydrokoloidowej siateczki CMC, sterylny</t>
  </si>
  <si>
    <t>dł. 55 mm</t>
  </si>
  <si>
    <t>dł. 75 mm</t>
  </si>
  <si>
    <t xml:space="preserve">Opis przedmiotu zamówienia
</t>
  </si>
  <si>
    <t>Jałowy, jednorazowy, zbiorczozapakowany, zestaw materiałów do operacji zaćmy metodą fakoemulsyfikacji w skład którego wchodzą :
obłożenie stolika 150x137 cm
obłożenie pacjenta 150 x 140 cm, 
folia do nacięcia 10 x 10 cm z workiem i knotem odpływowym : osłonka plastikowa na oko: mikrogąbki strzałki do osuszania pola op. 10 szt. : 2 osłony na podłokietniki 80 cm, 2 kubki, 2 fartuchy (llub XL) z dwoma ręcznikami, ocznik owalny 8 x 6 cm; 5 kompresów 9 x 5 cm , strzykawaka 3 sz. luer-lock : 20 ml, 3 ml, 2x 5 ml,  pean zaciskowy, obłożenie stolika Mayo 58x 94 cm; osłona ekranu 43x50 cm, taca, wymiary wymaganych obłożeń operatora i sprzętu +/- 2,5 cm</t>
  </si>
  <si>
    <t>Jednorazowy zestaw do cięcia 2,8: tip 0,9 mm , osłonka, klucz , komora testowa</t>
  </si>
  <si>
    <t>Jałowy, jednorazowy, zbiorczozapakowany, zestaw kaniul o składzie :
kaniula do hydrodysekcji 0,5 x 22 mm, kaniula irygacyjna 0,6 x 22 mm, 3 kaniule typu visco 0,4 x 22 mm</t>
  </si>
  <si>
    <t xml:space="preserve">kaseta jednodniowa do aparatu Eva z jednym drenem I/A i aparatem infuzyjnym </t>
  </si>
  <si>
    <t>jednorazowe dreny I/A kompatybilne z kasetą i aparatem Eva</t>
  </si>
  <si>
    <t>zestaw sterylny jednorazowy  z gazem SF6, pojemnikiem 10 ml,  filtrem gazu, strzykawką 50 ml</t>
  </si>
  <si>
    <r>
      <t>Zestaw do chirurgii biodra</t>
    </r>
    <r>
      <rPr>
        <sz val="7.5"/>
        <rFont val="Calibri "/>
        <family val="0"/>
      </rPr>
      <t xml:space="preserve"> pakowany w zew. opakowanie typu papier-folia,wew . opakowanie z włókniny zapewniajace zachowanie sterylności. W zestawie a) 1x serweta na stolik instrumentariuszki, wykonana z folii polipropylenowej wzmocniona Trójwarstwowym SMS-em polipropylenowym,152x228cm+/-2cm b) 1x serweta na stolik Mayo, wykonana z folii polipropylenowej wzmocniona trójwarstwowym SMS-empolipropylenowym 80x144+/-2cm c)tasma samoprzylepna10x50cm +/-2cm d)1x osłona na kończynę typu stogkinette,elastyczna,nieprzepuszczalna,rozmiar L e)1x serweta z wycieciem, nieprzepuszczalna,152x178cm+/-2cm,wyciecie10x53cm=?-2cm z taśma samoprzylepną f)serweta typuU-ortopedyczna,wykonanaz włókniny SMS polipropylenowej bez zawartości lateksu polietylenu, poliestru i celulozy224x318cm =/-2cm,wycięcie 15x137cm +/-2cm wzmocnione (%run off ≤ 75%, dla strefy krytycznej ISO-9073-11,odporność na przenikanie drobnoustrojów na sucho dla strefy mniej krytycznej≤1,olog(10)CFU dla strefy krytycznej 6.0 Barier Index czystość-czasteczki stałe: dla obu stref≤2.5 log(10)PM,</t>
    </r>
  </si>
  <si>
    <r>
      <t>Zestaw  wyciągowy</t>
    </r>
    <r>
      <rPr>
        <sz val="7.5"/>
        <rFont val="Calibri "/>
        <family val="0"/>
      </rPr>
      <t xml:space="preserve">, pakowany zewnetrznie ( papier- folia) wew. opakowanie z włókniny zapewniajacy zachowanie sterylności po wyjęciu z opakowania. w zestawie:
a)serweta na stolik instrumentariuszki, wykonana z folii polipropylenowej, wzmocniona trójwarstwowym SMS-em polipropylenowym-152x191cm +/-2cm.
b)1x serweta na stolik Mayo,wykonana z folii polipropylenowj wzmacniana trójwarstwowym SMS-em polipropylenowym-80x144cm +/-2cm 
c) taśma samoprzylepna wykonana z  polipropylenu-10x50cm +/- 2cm 
d)2x ręcznik do rąk 33x39cm 
e) 1x serweta typu U, wykonana zwłókniny SMS polipropylenowej bez zawartości lateksu, polietylenu,poliestru i celulozy- 203x315 +/- 2cm,zintegrowane z serwetą otwory (min 3)do wielokrotnego przeprowadzania kabli i drenów, wyciecie centralne "U"10x112cm+/- 2cm z tasmą samoprzylepną wzdłóż wyciecia U,spełniajaca wymogi  dla strefy krytyczneji mniej krytycznej: odporność na przenikanie drobnoustrojów na sucho: strefa mniej krytyczna≤ 1,5log(10) CFU, przenikanie na mokro- strefa krytyczna≥ 5,8 Barrier Index. czystość-czasteczki stałe strefa- krytyczna≤2.5log(10)PM,. </t>
    </r>
  </si>
  <si>
    <r>
      <t>Obłożenie do artroskopii</t>
    </r>
    <r>
      <rPr>
        <sz val="7.5"/>
        <rFont val="Calibri "/>
        <family val="0"/>
      </rPr>
      <t>: zestaw podwójnie pakowany- zew.folia-papier wew. Włóknina zapewniajaca zachowanie sterylnosci po wyjęciu lub w przypadku utraty szczelności z powodu rozdarcia. W zestawie a)serweta na stolik instrumentariuszki, wykonana z folii polipropylenowej wzmocniona trójwarstwowym SMS-empolipropylenowym-152x191cm+/-2cm b) 1x serweta na stolik Mayo, wykonana z folii polipropylenowej wzmocniona trójwarstwowym SMS-em polipropylenowym 80x144cm+/-2cm c) taśma samoprzylepna wykonana z polipropylenowej 10x50 cm +/- 2cm d)2x ręcznik do rąk 33x39cm e)1x serweta w rozmiarze229x315cm +/- 2cm wykonana z włókniny SMS polipropylenowej bez zawartości lateksu, polietylenu, poliestru i celulozy z workiem na płyny wrozmiarze 70x70x70cm +/-2cm z usztywnieniem w górnym brzegu worka oraz odpływem z mozliwością podłączenia ssaka i zatyczką lub zaworem zintegrowane z serwetą trzy otwory do wielokrotnego przeprowadzania kabli i drenów,  serweta z otworem o średnicy początkowej 6cm +/-2cm wykonanym z elastycznego materiału umożliwiającego łatwą aplikacje oraz dopasowanie do anatomicznego kształtu kończyny bez dodatkowego mocowania i uszczelniania. spełniajaca wymogi:</t>
    </r>
  </si>
  <si>
    <r>
      <t>Zestaw do chirurgii reki lub stopy</t>
    </r>
    <r>
      <rPr>
        <sz val="7.5"/>
        <rFont val="Calibri "/>
        <family val="0"/>
      </rPr>
      <t xml:space="preserve">: zestaw poakowany podwójnie (opakowanie zew. Papier-folia, wew. Opakowanie z włókniny zapewniajace zabezpieczenie w razie rozerwania lub utraty szczelności ). W zestawie:
1x seweta na stolik instrumentarariuszki,wukonany z folii polipropylenowej wzmocniona trojwarstwowym SMS-em polipropylenowym-152x191+/-2cm; 1x serweta na stolik Majo, wykonana z folii polipropylenowej wzmocniona trójwarstwowym SMS-em, poilpropylenowym80x144cm +/-2cm;1x taśma samoprzylepna z polipropylenu:10x55cm +/-2cm;1x serweta, wykonana z polipropylenu bez zawartości lateksu, celulozy, polietylenu i poliestru, posiadajaca otwór rozszerzalny w warunkach spoczynkowych o średnicy 3 cm-180x300cm +/-2cm, spełniajaca wymogi: a)odporność na przenikanie drobnoustrojów na sucho –strefa mniej krytyczna ≤1log (10) CFU. B)odporność na przenikanie drobnoustrojów na mokro –dla strefy krytycznej 6 Barrier Index. C) czystość- cząsteczki stałe: dla strefy krytycznej i mniej krytycznej ≤2 log (10)PM. D) pylenie- dla obu stref ≤ 2 log(10). 
</t>
    </r>
  </si>
  <si>
    <r>
      <t>fartuch chirurgiczny typu standard</t>
    </r>
    <r>
      <rPr>
        <sz val="7.5"/>
        <rFont val="Calibri "/>
        <family val="0"/>
      </rPr>
      <t>- wymagania standard wg normy 13795 (KC 100)
Krój typu reglan, wykonany z włókniny SMS bez lateksu, celulozy i polietylenu, paroprzepuszczalny na całej powierzchni bez dodatkowych wzmocnień, w zestawie jałowy ręcznik, sterylny, pakowany w opakowanie typu folia-papier, wew opakowanie z włókniny lub papieru, zapewniające zachowanie sterylności po wyjęciu z opakowania zew lub w przypadku utraty szczelności lub rozdarciu zew opakowania. Fartuch składany w opakowaniu w sposób uniemożliwiający przypadkowe zbrudzenie przy zakładaniu czyli stroną wewnętrzną fartucha na zewnątrz. Takie złożenie umożliwia pobranie fartucha ręką bez rękawicy sterylnej i założenie go w sposób jałowy.
Spełniający wymogi dla poszczególnych parametrów opisanych w normie EN 13795</t>
    </r>
  </si>
  <si>
    <r>
      <t>fartuch chirurgiczny ,barierowy , wymagania standardowe</t>
    </r>
    <r>
      <rPr>
        <sz val="7.5"/>
        <rFont val="Calibri "/>
        <family val="0"/>
      </rPr>
      <t>- wykonany z włókniny SMS bez lateksu, polietylenu i celulozy ,paroprzepuszczalny na całej powierzchni bez dodatkowych wzmocnień, barwny znacznik na szwie górnym identyfikujący przeznaczenie oraz poziom ochrony,  krój typu reglan ( Barierowy – PN-EN 13795 / Wymagania Standard  KC200)w zestawie jałowy ręcznik , sterylny , pakowany w opakowanie zew. folia-papier , wew. opakowanie z włókniny zapewniające zachowanie sterylności po wyjęciu z opakowania zew. lub  w przypadku utraty szczelności lub rozdarciu zew. opakowania . Fartuch składany w opakowaniu w sposób uniemożliwiający przypadkowe zbrudzenie przy zakładaniu czyli stroną wewnętrzną na zewnątrz, umożliwiający pobranie fartucha ręką bez rękawicy sterylnej i założenie go w sposób jałowy.
 Spełniający  wymogi dla poszczególnych parametrów opisanych w normie EN 13795,</t>
    </r>
  </si>
  <si>
    <r>
      <t>fartuch chirurgiczny ,barierowy , wymagania wysokie</t>
    </r>
    <r>
      <rPr>
        <sz val="7.5"/>
        <rFont val="Calibri "/>
        <family val="0"/>
      </rPr>
      <t xml:space="preserve"> - Fartuch barierowy ,krój typu reglan, wykonany z włókniny SMS bez lateksu, polietylenu i celulozy, paraprzepuszczalny na całej powierzchni bez dodatkowych wzmocnień, barwny znacznik na szwie górnym identyfikujący przeznaczenie oraz poziom ochrony, ( Barierowy – PN-EN 13795 / Wymagania Wysokie  KC 400) , w zestawie 2 jałowe ręczniki , sterylny , pakowany w opakowanie zew. folia-papier , wew. opakowanie z włókniny zapewniające zachowanie sterylności po wyjęciu z opakowania zew. lub  w przypadku utraty szczelności lub rozdarciu zew. opakowania . Fartuch składany w opakowaniu w sposób uniemożliwiający przypadkowe zbrudzenie przy zakładaniu czyli stroną wewnętrzną na zewnątrz, umożliwiający pobranie fartucha ręką bez rękawicy sterylnej i założenie go w sposób jałowy. Spełniający  wymogi dla poszczególnych parametrów  opisanych w normie EN 13795, </t>
    </r>
  </si>
  <si>
    <r>
      <t>jałowy zestaw opatrunkowy do terapii podciśnieniowej o składzie:
1) opatrunek</t>
    </r>
    <r>
      <rPr>
        <b/>
        <sz val="7.5"/>
        <rFont val="Calibri "/>
        <family val="0"/>
      </rPr>
      <t xml:space="preserve"> piankowy</t>
    </r>
    <r>
      <rPr>
        <sz val="7.5"/>
        <rFont val="Calibri "/>
        <family val="0"/>
      </rPr>
      <t xml:space="preserve"> z siatkowego poliuretanu o otwartych porach, w kolorze czarnym,
2) folia transparentna,
3) dren soft port  w postaci miękkiego, elastycznego kanału, zakończony z jednej strony szybkozłączką, a z drugiej kątownikiem z prostokątną folią samoprzylepną z zaokrąglonymi brzegami - szt.1,
</t>
    </r>
  </si>
  <si>
    <r>
      <t xml:space="preserve">jałowy zestaw opatrunkowy do podciśnieniowej terapii leczenia ran przewlekłych, </t>
    </r>
    <r>
      <rPr>
        <b/>
        <sz val="7.5"/>
        <rFont val="Calibri "/>
        <family val="0"/>
      </rPr>
      <t>gazowy</t>
    </r>
    <r>
      <rPr>
        <sz val="7.5"/>
        <rFont val="Calibri "/>
        <family val="0"/>
      </rPr>
      <t xml:space="preserve"> zawierający min:
1) gaza nieprzylegająca
2) gaza nasączona środkiem bakteriobójczym PHMB
3) folia transparentna 
4 ) miękki elastyczny kanał dwuświatłowy zakończony portem do podłączenia do drenu zbiornika, </t>
    </r>
  </si>
  <si>
    <t>Pakiet 13</t>
  </si>
  <si>
    <t>zestaw sterylny jednorazowy  z gazem C3F8, pojemnikiem 10 ml,  filtrem gazu, strzykawką 50 ml</t>
  </si>
  <si>
    <t>* poz 1-5 akcesoria mają być kompatybilne z aparatem EVA</t>
  </si>
  <si>
    <t>Zestaw do systemu Medrad Stellant CT o składzie : 
- wkład jednorazowy 200 ml  - 2 szt 
- złącze szybkiego napełniania typu J
- złącze niskiego ciśnienia o wytrzymałości min 350 PSI dł. 130-170 cm, z zastawką przeciwzwrotną , z trójnikiem Y o dł.ramienia kontrastu 9-14 cm, dł.ramienia NaCl 24-30 cm</t>
  </si>
  <si>
    <t>Złącze niskiego ciśnienia o wytrzymałości min 350 PSI dł. 130-170 cm, z zastawką przeciwzwrotną , z trójnikiem Y o dł.ramienia kontrastu 9-14 cm, dł.ramienia NaCl 24-30 cm</t>
  </si>
  <si>
    <t>* Zamawiający wymaga potwierdzenia kompatybilności asortymentu z poz 1-2 z systemem Medrad Stellant CT w karcie technicznej produktu</t>
  </si>
  <si>
    <t>* Zamawiający wymaga potwierdzenia kompatybilności asortymentu z poz 1-4 z wiertarką ANSPACH w karcie technicznej produktu</t>
  </si>
  <si>
    <t xml:space="preserve">Frez typu "róża" - do końcówki prostniczej medium </t>
  </si>
  <si>
    <t xml:space="preserve">Frez typu "diament" - do końcówki prostniczej medium </t>
  </si>
  <si>
    <t>Frez typu "róża" - do końcówki kątniczej QD11</t>
  </si>
  <si>
    <t>Frez typu "diament" - do końcówki kątniczej QD11</t>
  </si>
  <si>
    <t>dł. 11 cm 
śr.główki 1,2,3,4,5,6**</t>
  </si>
  <si>
    <t xml:space="preserve">** Zamawiający określi średnicę główki każdorazowo podczas zamówienia </t>
  </si>
  <si>
    <t>Pakiet 14</t>
  </si>
  <si>
    <t>Pakiet 15</t>
  </si>
  <si>
    <t>Pakiet 16</t>
  </si>
  <si>
    <t>Zestaw drenów do prazmaferezy kompatybilny z aparatem PRISMAFLEX firmy Gambro.</t>
  </si>
  <si>
    <t>Pakiet 17</t>
  </si>
  <si>
    <t>* Zamawiajacy wymaga uzyczenia 5-u pomp przenośnych i 3 stacjonarnych na czas trwania umowy</t>
  </si>
  <si>
    <t>lp</t>
  </si>
  <si>
    <t>Jednostka miary</t>
  </si>
  <si>
    <t xml:space="preserve">Zestaw do balonoplastyki zatok nosowych skład zestawu : balon , cewnik prowadzący o kącie zagięcia dostosowanym od zatok , prowadnica, </t>
  </si>
  <si>
    <t>balon 
dł.:17 mm, 
śr.:5 mm,6 mm,7 mm,</t>
  </si>
  <si>
    <t>0°,30°– do z.klinowych
70°– do z.czołowych
90°,110°– do z.szczękowych</t>
  </si>
  <si>
    <t>prowadnica : śr.0,83 mm, dł 100 cm</t>
  </si>
  <si>
    <t>strzykawka ciśnieniowa do wytworzenia minimalnego ciśnienia min. 10 atm, wypełniona solą fizjologiczną, ze złączem Luer-Lock, do balonów do zatok</t>
  </si>
  <si>
    <t>poj. min 20 ml</t>
  </si>
  <si>
    <t>Pakiet 18</t>
  </si>
  <si>
    <t>Pakiet 19</t>
  </si>
  <si>
    <t>Citra Lock - 20 fiolek - zgodnie z opisem z Załącznikiem nr 3A do SIWZ - pozycja 2.10</t>
  </si>
  <si>
    <t>Zestaw linii dializacyjnych do hemodializy kompatybilne z aparatem do hemodializ, apirogenne, pakowane razem w jednym komplecie w jednym opakowaniu; termin przydatności minimum 2 lata od daty dostawy :
dren tętniczy: z odpowietrzaczem, zaciskiem, drenem do podawania heparyny w pompie, drenem z zaciskiem do podawania płynów, portem do pobierania krwi i podawania leków w linii +  igła biała  
dren żylny: z odpowietrzaczem, zaciskiem, portem do pobierania krwi i podawania leków w linii,  dren z zaciskiem, końcówką luer-lock i korkiem do podawania leków do odpowietrznika żylnego + worek spustowy</t>
  </si>
  <si>
    <t>Igły dializacyjne z oczkiem, tętnicze, ze  skrzydełkami,  ostre, szczelne, apirogenne,  nietoksyczne, biozgodne, pakowane po jednej sztuce , obrotowe, końcówka oznakowana punktami obrotu obu końców, punkt ścięcia kolorem czerwonym</t>
  </si>
  <si>
    <t>rozm. 1,5, 1,6, 1,8  x 25mm</t>
  </si>
  <si>
    <t xml:space="preserve">Igły dializacyjne bez oczka, żylne, z oczkiem , ze  skrzydełkami ,  ostre, szczelne, apirogenne, nietoksyczne, biozgodne, obrotowe pakowane po jednej sztuce, obrotowe, końcówka oznakowana punktami obrotu obu końców, punkt ścięcia kolorem czerwonym 
</t>
  </si>
  <si>
    <t>rozm.,1,5, 1,6 ,1,8 x 25mm</t>
  </si>
  <si>
    <t>Na mmol/l -  138-140
K mmol/l -  0-4
Ca mmol/l- 1,25-1,75
Mg mmol/l- 0,5-0,75
Glukoza  g/l - 1
6L , 10 L*</t>
  </si>
  <si>
    <t xml:space="preserve">*  Zamawiający określi skład w zależności od potrzeb w zamówieniu
</t>
  </si>
  <si>
    <t xml:space="preserve"> NaHCO3 650g </t>
  </si>
  <si>
    <t>Proszek do przygotowania płynnego koncentratu zasadowego do hemodializy/hemodiafiltracji pozaustrojowej w sterylnych opakowaniach
 suchego koncentratu dwuwęglanowego, kompatybilnych z aparatem do hemodializ</t>
  </si>
  <si>
    <t>Spike do linii krwi</t>
  </si>
  <si>
    <t>11 F - 15 cm, 20 cm, 24 cm, 26 cm
12 F - 15 cm, 20 cm, 24 cm, 26 cm</t>
  </si>
  <si>
    <t>Cewniki naczyniowe do hemodializy poliuretanowe dwukanałowe</t>
  </si>
  <si>
    <t xml:space="preserve">4%, 30%, 46,7% </t>
  </si>
  <si>
    <t>Koncentrat dializacyjny - składnik  kwaśny z  glukozą
Koncentrat dializacyjny kompatybilny z  aparatem do hemodializ
KONCENTRATY KWAŚNE DO DIALIZY WODOROWĘGLANOWEJ</t>
  </si>
  <si>
    <t>100 szt.</t>
  </si>
  <si>
    <t>20 fiol.</t>
  </si>
  <si>
    <t>Dodatkowy filtr płynudializacyjnego</t>
  </si>
  <si>
    <t>Dializatory z błoną syntetyczną, niskoprzepływowe o powierzchni czynnej: 1 m² -  1,2 m² – 1,3 m²;  1,4 m² – 1,6 m²; 1,7 m² – 1,8 m ² - 2,2 m²</t>
  </si>
  <si>
    <t xml:space="preserve"> Cena jednostkowa netto </t>
  </si>
  <si>
    <t>Załącznik nr 3 do SIWZ                                                           - Formularz asortymentowo-cenowy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</si>
</sst>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  <numFmt numFmtId="182" formatCode="#,##0;[Red]#,##0"/>
    <numFmt numFmtId="183" formatCode="0.E+00"/>
    <numFmt numFmtId="184" formatCode="0.0"/>
    <numFmt numFmtId="185" formatCode="0.00;[Red]0.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7.5"/>
      <name val="Calibri "/>
      <family val="0"/>
    </font>
    <font>
      <b/>
      <sz val="7.5"/>
      <name val="Calibri "/>
      <family val="0"/>
    </font>
    <font>
      <b/>
      <i/>
      <sz val="7.5"/>
      <name val="Calibri "/>
      <family val="0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name val="Calibri"/>
      <family val="2"/>
    </font>
    <font>
      <b/>
      <sz val="7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7.5"/>
      <color indexed="10"/>
      <name val="Calibri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7.5"/>
      <color rgb="FFFF0000"/>
      <name val="Calibri 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4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0" borderId="10" xfId="0" applyFont="1" applyFill="1" applyBorder="1" applyAlignment="1">
      <alignment horizontal="center" vertical="center" wrapText="1"/>
    </xf>
    <xf numFmtId="3" fontId="7" fillId="31" borderId="10" xfId="0" applyNumberFormat="1" applyFont="1" applyFill="1" applyBorder="1" applyAlignment="1">
      <alignment horizontal="center" vertical="center" wrapText="1"/>
    </xf>
    <xf numFmtId="44" fontId="7" fillId="30" borderId="10" xfId="0" applyNumberFormat="1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33" borderId="11" xfId="53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4" fontId="6" fillId="33" borderId="12" xfId="53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176" fontId="6" fillId="32" borderId="12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0" fontId="7" fillId="0" borderId="0" xfId="0" applyFont="1" applyAlignment="1">
      <alignment wrapText="1"/>
    </xf>
    <xf numFmtId="176" fontId="7" fillId="34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44" fontId="7" fillId="35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3" fontId="6" fillId="36" borderId="14" xfId="0" applyNumberFormat="1" applyFont="1" applyFill="1" applyBorder="1" applyAlignment="1">
      <alignment horizontal="left" vertical="center" wrapText="1"/>
    </xf>
    <xf numFmtId="3" fontId="6" fillId="35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44" fontId="7" fillId="0" borderId="12" xfId="0" applyNumberFormat="1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2" xfId="52" applyFont="1" applyBorder="1" applyAlignment="1">
      <alignment horizontal="center" vertical="center"/>
      <protection/>
    </xf>
    <xf numFmtId="9" fontId="6" fillId="0" borderId="12" xfId="52" applyNumberFormat="1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vertical="center"/>
      <protection/>
    </xf>
    <xf numFmtId="3" fontId="7" fillId="0" borderId="0" xfId="52" applyNumberFormat="1" applyFont="1" applyAlignment="1">
      <alignment vertical="center" wrapText="1"/>
      <protection/>
    </xf>
    <xf numFmtId="0" fontId="7" fillId="0" borderId="0" xfId="52" applyFont="1" applyAlignment="1">
      <alignment wrapText="1"/>
      <protection/>
    </xf>
    <xf numFmtId="176" fontId="7" fillId="0" borderId="13" xfId="52" applyNumberFormat="1" applyFont="1" applyBorder="1" applyAlignment="1">
      <alignment horizontal="center" vertical="center" wrapText="1"/>
      <protection/>
    </xf>
    <xf numFmtId="176" fontId="7" fillId="34" borderId="14" xfId="52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left" vertical="top" wrapText="1"/>
    </xf>
    <xf numFmtId="44" fontId="7" fillId="0" borderId="15" xfId="0" applyNumberFormat="1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30" borderId="12" xfId="0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0" borderId="0" xfId="0" applyFont="1" applyFill="1" applyAlignment="1">
      <alignment vertical="center" wrapText="1"/>
    </xf>
    <xf numFmtId="3" fontId="6" fillId="0" borderId="0" xfId="0" applyNumberFormat="1" applyFont="1" applyAlignment="1">
      <alignment vertical="center"/>
    </xf>
    <xf numFmtId="44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44" fontId="6" fillId="0" borderId="12" xfId="0" applyNumberFormat="1" applyFont="1" applyBorder="1" applyAlignment="1">
      <alignment horizontal="center" vertical="center"/>
    </xf>
    <xf numFmtId="176" fontId="7" fillId="31" borderId="0" xfId="0" applyNumberFormat="1" applyFont="1" applyFill="1" applyBorder="1" applyAlignment="1">
      <alignment horizontal="center" vertical="center" wrapText="1"/>
    </xf>
    <xf numFmtId="3" fontId="6" fillId="30" borderId="0" xfId="0" applyNumberFormat="1" applyFont="1" applyFill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76" fontId="6" fillId="0" borderId="0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30" borderId="0" xfId="0" applyFont="1" applyFill="1" applyAlignment="1">
      <alignment/>
    </xf>
    <xf numFmtId="0" fontId="6" fillId="0" borderId="0" xfId="0" applyFont="1" applyAlignment="1">
      <alignment horizontal="left" wrapText="1"/>
    </xf>
    <xf numFmtId="176" fontId="6" fillId="0" borderId="0" xfId="0" applyNumberFormat="1" applyFont="1" applyAlignment="1">
      <alignment/>
    </xf>
    <xf numFmtId="0" fontId="6" fillId="30" borderId="0" xfId="0" applyFont="1" applyFill="1" applyAlignment="1">
      <alignment/>
    </xf>
    <xf numFmtId="44" fontId="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44" fillId="0" borderId="12" xfId="52" applyFont="1" applyBorder="1" applyAlignment="1">
      <alignment horizontal="center" vertical="center"/>
      <protection/>
    </xf>
    <xf numFmtId="44" fontId="6" fillId="0" borderId="0" xfId="0" applyNumberFormat="1" applyFont="1" applyBorder="1" applyAlignment="1">
      <alignment horizontal="center" vertical="center" wrapText="1"/>
    </xf>
    <xf numFmtId="184" fontId="6" fillId="33" borderId="0" xfId="53" applyNumberFormat="1" applyFont="1" applyFill="1" applyBorder="1" applyAlignment="1">
      <alignment horizontal="center" vertical="center" wrapText="1"/>
      <protection/>
    </xf>
    <xf numFmtId="176" fontId="6" fillId="30" borderId="0" xfId="0" applyNumberFormat="1" applyFont="1" applyFill="1" applyBorder="1" applyAlignment="1">
      <alignment horizontal="center" vertical="center" wrapText="1"/>
    </xf>
    <xf numFmtId="9" fontId="6" fillId="30" borderId="0" xfId="0" applyNumberFormat="1" applyFont="1" applyFill="1" applyBorder="1" applyAlignment="1">
      <alignment horizontal="center" vertical="center" wrapText="1"/>
    </xf>
    <xf numFmtId="176" fontId="6" fillId="30" borderId="10" xfId="0" applyNumberFormat="1" applyFont="1" applyFill="1" applyBorder="1" applyAlignment="1">
      <alignment horizontal="center" vertical="center" wrapText="1"/>
    </xf>
    <xf numFmtId="176" fontId="7" fillId="34" borderId="1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6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3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3" fontId="6" fillId="35" borderId="0" xfId="0" applyNumberFormat="1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35" borderId="15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10" fillId="35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3" fontId="11" fillId="35" borderId="14" xfId="0" applyNumberFormat="1" applyFont="1" applyFill="1" applyBorder="1" applyAlignment="1">
      <alignment horizontal="center" vertical="center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9" fontId="11" fillId="0" borderId="1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9" fontId="11" fillId="0" borderId="12" xfId="0" applyNumberFormat="1" applyFont="1" applyBorder="1" applyAlignment="1">
      <alignment horizontal="center" vertical="center" wrapText="1"/>
    </xf>
    <xf numFmtId="176" fontId="12" fillId="34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9" fontId="6" fillId="0" borderId="14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wrapText="1"/>
    </xf>
    <xf numFmtId="3" fontId="13" fillId="0" borderId="0" xfId="0" applyNumberFormat="1" applyFont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3" fontId="13" fillId="35" borderId="12" xfId="0" applyNumberFormat="1" applyFont="1" applyFill="1" applyBorder="1" applyAlignment="1">
      <alignment horizontal="center" vertical="center"/>
    </xf>
    <xf numFmtId="3" fontId="13" fillId="35" borderId="13" xfId="0" applyNumberFormat="1" applyFont="1" applyFill="1" applyBorder="1" applyAlignment="1">
      <alignment horizontal="center" vertical="center"/>
    </xf>
    <xf numFmtId="176" fontId="13" fillId="0" borderId="15" xfId="0" applyNumberFormat="1" applyFont="1" applyBorder="1" applyAlignment="1">
      <alignment horizontal="right" vertical="center" wrapText="1"/>
    </xf>
    <xf numFmtId="176" fontId="13" fillId="0" borderId="13" xfId="0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 wrapText="1"/>
    </xf>
    <xf numFmtId="176" fontId="14" fillId="0" borderId="13" xfId="0" applyNumberFormat="1" applyFont="1" applyBorder="1" applyAlignment="1">
      <alignment horizontal="right" vertical="center"/>
    </xf>
    <xf numFmtId="44" fontId="1" fillId="0" borderId="10" xfId="0" applyNumberFormat="1" applyFont="1" applyBorder="1" applyAlignment="1">
      <alignment horizontal="center" vertical="center" wrapText="1"/>
    </xf>
    <xf numFmtId="176" fontId="1" fillId="32" borderId="12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176" fontId="13" fillId="0" borderId="22" xfId="0" applyNumberFormat="1" applyFont="1" applyBorder="1" applyAlignment="1">
      <alignment horizontal="right"/>
    </xf>
    <xf numFmtId="176" fontId="13" fillId="0" borderId="18" xfId="0" applyNumberFormat="1" applyFont="1" applyBorder="1" applyAlignment="1">
      <alignment horizontal="right"/>
    </xf>
    <xf numFmtId="176" fontId="13" fillId="0" borderId="23" xfId="0" applyNumberFormat="1" applyFont="1" applyBorder="1" applyAlignment="1">
      <alignment horizontal="right"/>
    </xf>
    <xf numFmtId="176" fontId="14" fillId="0" borderId="22" xfId="0" applyNumberFormat="1" applyFont="1" applyBorder="1" applyAlignment="1">
      <alignment horizontal="right"/>
    </xf>
    <xf numFmtId="176" fontId="14" fillId="0" borderId="18" xfId="0" applyNumberFormat="1" applyFont="1" applyBorder="1" applyAlignment="1">
      <alignment horizontal="right"/>
    </xf>
    <xf numFmtId="176" fontId="14" fillId="0" borderId="2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4"/>
  <sheetViews>
    <sheetView tabSelected="1" workbookViewId="0" topLeftCell="A115">
      <selection activeCell="H212" sqref="H212"/>
    </sheetView>
  </sheetViews>
  <sheetFormatPr defaultColWidth="8.7109375" defaultRowHeight="12.75"/>
  <cols>
    <col min="1" max="1" width="3.57421875" style="41" bestFit="1" customWidth="1"/>
    <col min="2" max="2" width="51.28125" style="4" customWidth="1"/>
    <col min="3" max="3" width="16.421875" style="5" customWidth="1"/>
    <col min="4" max="4" width="6.140625" style="4" bestFit="1" customWidth="1"/>
    <col min="5" max="5" width="6.57421875" style="6" bestFit="1" customWidth="1"/>
    <col min="6" max="6" width="11.28125" style="7" customWidth="1"/>
    <col min="7" max="7" width="10.140625" style="4" bestFit="1" customWidth="1"/>
    <col min="8" max="8" width="6.421875" style="4" customWidth="1"/>
    <col min="9" max="9" width="10.8515625" style="4" customWidth="1"/>
    <col min="10" max="10" width="11.421875" style="4" customWidth="1"/>
    <col min="11" max="16384" width="8.7109375" style="4" customWidth="1"/>
  </cols>
  <sheetData>
    <row r="2" spans="7:10" ht="23.25" customHeight="1">
      <c r="G2" s="217" t="s">
        <v>158</v>
      </c>
      <c r="H2" s="217"/>
      <c r="I2" s="217"/>
      <c r="J2" s="217"/>
    </row>
    <row r="4" spans="1:10" s="11" customFormat="1" ht="10.5">
      <c r="A4" s="41"/>
      <c r="B4" s="162" t="s">
        <v>23</v>
      </c>
      <c r="C4" s="12"/>
      <c r="D4" s="12"/>
      <c r="E4" s="13"/>
      <c r="F4" s="14"/>
      <c r="G4" s="15"/>
      <c r="H4" s="12"/>
      <c r="I4" s="15"/>
      <c r="J4" s="15"/>
    </row>
    <row r="5" spans="1:10" ht="29.25">
      <c r="A5" s="16" t="s">
        <v>37</v>
      </c>
      <c r="B5" s="17" t="s">
        <v>0</v>
      </c>
      <c r="C5" s="17" t="s">
        <v>8</v>
      </c>
      <c r="D5" s="17" t="s">
        <v>16</v>
      </c>
      <c r="E5" s="18" t="s">
        <v>1</v>
      </c>
      <c r="F5" s="56" t="s">
        <v>15</v>
      </c>
      <c r="G5" s="57" t="s">
        <v>5</v>
      </c>
      <c r="H5" s="17" t="s">
        <v>24</v>
      </c>
      <c r="I5" s="20" t="s">
        <v>3</v>
      </c>
      <c r="J5" s="20" t="s">
        <v>2</v>
      </c>
    </row>
    <row r="6" spans="1:10" s="26" customFormat="1" ht="178.5">
      <c r="A6" s="22">
        <v>1</v>
      </c>
      <c r="B6" s="114" t="s">
        <v>100</v>
      </c>
      <c r="C6" s="23"/>
      <c r="D6" s="24" t="s">
        <v>25</v>
      </c>
      <c r="E6" s="167">
        <v>608</v>
      </c>
      <c r="F6" s="184"/>
      <c r="G6" s="185">
        <f>ROUND(F6*(1+H6),2)</f>
        <v>0</v>
      </c>
      <c r="H6" s="186">
        <v>0.08</v>
      </c>
      <c r="I6" s="185">
        <f>ROUND(F6*E6,2)</f>
        <v>0</v>
      </c>
      <c r="J6" s="185">
        <f>ROUND(I6*(1+H6),2)</f>
        <v>0</v>
      </c>
    </row>
    <row r="7" spans="1:10" s="26" customFormat="1" ht="210">
      <c r="A7" s="22">
        <v>2</v>
      </c>
      <c r="B7" s="114" t="s">
        <v>101</v>
      </c>
      <c r="C7" s="27"/>
      <c r="D7" s="24" t="s">
        <v>25</v>
      </c>
      <c r="E7" s="167">
        <v>564</v>
      </c>
      <c r="F7" s="184"/>
      <c r="G7" s="185">
        <f>ROUND(F7*(1+H7),2)</f>
        <v>0</v>
      </c>
      <c r="H7" s="25">
        <v>0.08</v>
      </c>
      <c r="I7" s="185">
        <f>ROUND(F7*E7,2)</f>
        <v>0</v>
      </c>
      <c r="J7" s="185">
        <f>ROUND(I7*(1+H7),2)</f>
        <v>0</v>
      </c>
    </row>
    <row r="8" spans="1:10" s="26" customFormat="1" ht="189">
      <c r="A8" s="22">
        <v>3</v>
      </c>
      <c r="B8" s="114" t="s">
        <v>102</v>
      </c>
      <c r="C8" s="27"/>
      <c r="D8" s="24" t="s">
        <v>25</v>
      </c>
      <c r="E8" s="167">
        <v>224</v>
      </c>
      <c r="F8" s="184"/>
      <c r="G8" s="185">
        <f>ROUND(F8*(1+H8),2)</f>
        <v>0</v>
      </c>
      <c r="H8" s="31">
        <v>0.08</v>
      </c>
      <c r="I8" s="185">
        <f>ROUND(F8*E8,2)</f>
        <v>0</v>
      </c>
      <c r="J8" s="185">
        <f>ROUND(I8*(1+H8),2)</f>
        <v>0</v>
      </c>
    </row>
    <row r="9" spans="1:10" s="26" customFormat="1" ht="199.5">
      <c r="A9" s="22">
        <v>4</v>
      </c>
      <c r="B9" s="115" t="s">
        <v>103</v>
      </c>
      <c r="C9" s="27"/>
      <c r="D9" s="29" t="s">
        <v>25</v>
      </c>
      <c r="E9" s="168">
        <v>870</v>
      </c>
      <c r="F9" s="184"/>
      <c r="G9" s="185">
        <f>ROUND(F9*(1+H9),2)</f>
        <v>0</v>
      </c>
      <c r="H9" s="31">
        <v>0.08</v>
      </c>
      <c r="I9" s="185">
        <f>ROUND(F9*E9,2)</f>
        <v>0</v>
      </c>
      <c r="J9" s="185">
        <f>ROUND(I9*(1+H9),2)</f>
        <v>0</v>
      </c>
    </row>
    <row r="10" spans="1:10" s="26" customFormat="1" ht="12.75" customHeight="1">
      <c r="A10" s="5"/>
      <c r="B10" s="36"/>
      <c r="C10" s="37"/>
      <c r="E10" s="169"/>
      <c r="F10" s="4"/>
      <c r="G10" s="39"/>
      <c r="H10" s="93" t="s">
        <v>10</v>
      </c>
      <c r="I10" s="40">
        <f>SUM(I6:I9)</f>
        <v>0</v>
      </c>
      <c r="J10" s="40">
        <f>SUM(J6:J9)</f>
        <v>0</v>
      </c>
    </row>
    <row r="11" spans="1:10" s="26" customFormat="1" ht="12.75" customHeight="1">
      <c r="A11" s="95"/>
      <c r="B11" s="104"/>
      <c r="C11" s="104"/>
      <c r="D11" s="104"/>
      <c r="E11" s="170"/>
      <c r="F11" s="104"/>
      <c r="G11" s="104"/>
      <c r="H11" s="104"/>
      <c r="I11" s="4"/>
      <c r="J11" s="4" t="s">
        <v>6</v>
      </c>
    </row>
    <row r="12" spans="1:10" s="26" customFormat="1" ht="12.75" customHeight="1">
      <c r="A12" s="95"/>
      <c r="B12" s="104"/>
      <c r="C12" s="104"/>
      <c r="D12" s="104"/>
      <c r="E12" s="170"/>
      <c r="F12" s="104"/>
      <c r="G12" s="104"/>
      <c r="H12" s="104"/>
      <c r="I12" s="4"/>
      <c r="J12" s="41" t="s">
        <v>7</v>
      </c>
    </row>
    <row r="13" spans="1:10" s="42" customFormat="1" ht="10.5">
      <c r="A13" s="35"/>
      <c r="B13" s="163" t="s">
        <v>11</v>
      </c>
      <c r="C13" s="107"/>
      <c r="D13" s="59"/>
      <c r="E13" s="171"/>
      <c r="F13" s="106"/>
      <c r="G13" s="110"/>
      <c r="H13" s="109"/>
      <c r="I13" s="108"/>
      <c r="J13" s="108"/>
    </row>
    <row r="14" spans="1:10" ht="29.25">
      <c r="A14" s="16" t="s">
        <v>37</v>
      </c>
      <c r="B14" s="17" t="s">
        <v>0</v>
      </c>
      <c r="C14" s="17" t="s">
        <v>8</v>
      </c>
      <c r="D14" s="17" t="s">
        <v>16</v>
      </c>
      <c r="E14" s="172" t="s">
        <v>1</v>
      </c>
      <c r="F14" s="19" t="s">
        <v>15</v>
      </c>
      <c r="G14" s="57" t="s">
        <v>5</v>
      </c>
      <c r="H14" s="17" t="s">
        <v>24</v>
      </c>
      <c r="I14" s="20" t="s">
        <v>3</v>
      </c>
      <c r="J14" s="20" t="s">
        <v>2</v>
      </c>
    </row>
    <row r="15" spans="1:10" s="26" customFormat="1" ht="147">
      <c r="A15" s="22">
        <v>1</v>
      </c>
      <c r="B15" s="115" t="s">
        <v>104</v>
      </c>
      <c r="C15" s="116" t="s">
        <v>72</v>
      </c>
      <c r="D15" s="29" t="s">
        <v>25</v>
      </c>
      <c r="E15" s="168">
        <v>3390</v>
      </c>
      <c r="F15" s="187"/>
      <c r="G15" s="185">
        <f>ROUND(F15*(1+H15),2)</f>
        <v>0</v>
      </c>
      <c r="H15" s="31">
        <v>0.08</v>
      </c>
      <c r="I15" s="185">
        <f>ROUND(F15*E15,2)</f>
        <v>0</v>
      </c>
      <c r="J15" s="185">
        <f>ROUND(I15*(1+H15),2)</f>
        <v>0</v>
      </c>
    </row>
    <row r="16" spans="1:10" s="26" customFormat="1" ht="147">
      <c r="A16" s="22">
        <v>2</v>
      </c>
      <c r="B16" s="117" t="s">
        <v>105</v>
      </c>
      <c r="C16" s="116" t="s">
        <v>72</v>
      </c>
      <c r="D16" s="29" t="s">
        <v>25</v>
      </c>
      <c r="E16" s="173">
        <v>18596</v>
      </c>
      <c r="F16" s="187"/>
      <c r="G16" s="185">
        <f>ROUND(F16*(1+H16),2)</f>
        <v>0</v>
      </c>
      <c r="H16" s="31">
        <v>0.08</v>
      </c>
      <c r="I16" s="185">
        <f>ROUND(F16*E16,2)</f>
        <v>0</v>
      </c>
      <c r="J16" s="185">
        <f>ROUND(I16*(1+H16),2)</f>
        <v>0</v>
      </c>
    </row>
    <row r="17" spans="1:10" s="26" customFormat="1" ht="147">
      <c r="A17" s="22">
        <v>3</v>
      </c>
      <c r="B17" s="118" t="s">
        <v>106</v>
      </c>
      <c r="C17" s="116" t="s">
        <v>72</v>
      </c>
      <c r="D17" s="29" t="s">
        <v>25</v>
      </c>
      <c r="E17" s="173">
        <v>1252</v>
      </c>
      <c r="F17" s="187"/>
      <c r="G17" s="185">
        <f>ROUND(F17*(1+H17),2)</f>
        <v>0</v>
      </c>
      <c r="H17" s="31">
        <v>0.08</v>
      </c>
      <c r="I17" s="185">
        <f>ROUND(F17*E17,2)</f>
        <v>0</v>
      </c>
      <c r="J17" s="185">
        <f>ROUND(I17*(1+H17),2)</f>
        <v>0</v>
      </c>
    </row>
    <row r="18" spans="1:10" s="26" customFormat="1" ht="12.75" customHeight="1">
      <c r="A18" s="5"/>
      <c r="B18" s="36"/>
      <c r="C18" s="37"/>
      <c r="E18" s="38"/>
      <c r="F18" s="4"/>
      <c r="G18" s="39"/>
      <c r="H18" s="93" t="s">
        <v>10</v>
      </c>
      <c r="I18" s="111">
        <f>SUM(I15:I17)</f>
        <v>0</v>
      </c>
      <c r="J18" s="40">
        <f>SUM(J15:J17)</f>
        <v>0</v>
      </c>
    </row>
    <row r="19" spans="1:10" s="26" customFormat="1" ht="12.75" customHeight="1">
      <c r="A19" s="95"/>
      <c r="B19" s="194"/>
      <c r="C19" s="194"/>
      <c r="D19" s="194"/>
      <c r="E19" s="194"/>
      <c r="F19" s="194"/>
      <c r="G19" s="194"/>
      <c r="H19" s="194"/>
      <c r="I19" s="4"/>
      <c r="J19" s="4" t="s">
        <v>6</v>
      </c>
    </row>
    <row r="20" spans="1:10" s="26" customFormat="1" ht="12.75" customHeight="1">
      <c r="A20" s="95"/>
      <c r="B20" s="194"/>
      <c r="C20" s="194"/>
      <c r="D20" s="194"/>
      <c r="E20" s="194"/>
      <c r="F20" s="194"/>
      <c r="G20" s="194"/>
      <c r="H20" s="194"/>
      <c r="I20" s="4"/>
      <c r="J20" s="41" t="s">
        <v>7</v>
      </c>
    </row>
    <row r="21" spans="1:10" s="11" customFormat="1" ht="10.5">
      <c r="A21" s="41"/>
      <c r="B21" s="162" t="s">
        <v>12</v>
      </c>
      <c r="C21" s="12"/>
      <c r="D21" s="12"/>
      <c r="E21" s="13"/>
      <c r="F21" s="14"/>
      <c r="G21" s="15"/>
      <c r="H21" s="12"/>
      <c r="I21" s="15"/>
      <c r="J21" s="15"/>
    </row>
    <row r="22" spans="1:10" ht="29.25">
      <c r="A22" s="46" t="s">
        <v>37</v>
      </c>
      <c r="B22" s="21" t="s">
        <v>0</v>
      </c>
      <c r="C22" s="21" t="s">
        <v>8</v>
      </c>
      <c r="D22" s="21" t="s">
        <v>16</v>
      </c>
      <c r="E22" s="55" t="s">
        <v>1</v>
      </c>
      <c r="F22" s="19" t="s">
        <v>15</v>
      </c>
      <c r="G22" s="57" t="s">
        <v>5</v>
      </c>
      <c r="H22" s="21" t="s">
        <v>24</v>
      </c>
      <c r="I22" s="57" t="s">
        <v>3</v>
      </c>
      <c r="J22" s="57" t="s">
        <v>2</v>
      </c>
    </row>
    <row r="23" spans="1:10" s="26" customFormat="1" ht="21" customHeight="1">
      <c r="A23" s="22">
        <v>1</v>
      </c>
      <c r="B23" s="195" t="s">
        <v>59</v>
      </c>
      <c r="C23" s="119" t="s">
        <v>61</v>
      </c>
      <c r="D23" s="116" t="s">
        <v>60</v>
      </c>
      <c r="E23" s="168">
        <v>6</v>
      </c>
      <c r="F23" s="187"/>
      <c r="G23" s="185">
        <f>ROUND(F23*(1+H23),2)</f>
        <v>0</v>
      </c>
      <c r="H23" s="31">
        <v>0.08</v>
      </c>
      <c r="I23" s="185">
        <f>ROUND(F23*E23,2)</f>
        <v>0</v>
      </c>
      <c r="J23" s="185">
        <f>ROUND(I23*(1+H23),2)</f>
        <v>0</v>
      </c>
    </row>
    <row r="24" spans="1:10" s="26" customFormat="1" ht="21">
      <c r="A24" s="22">
        <v>2</v>
      </c>
      <c r="B24" s="196"/>
      <c r="C24" s="121" t="s">
        <v>62</v>
      </c>
      <c r="D24" s="53" t="s">
        <v>60</v>
      </c>
      <c r="E24" s="173">
        <v>28</v>
      </c>
      <c r="F24" s="187"/>
      <c r="G24" s="185">
        <f>ROUND(F24*(1+H24),2)</f>
        <v>0</v>
      </c>
      <c r="H24" s="31">
        <v>0.08</v>
      </c>
      <c r="I24" s="185">
        <f>ROUND(F24*E24,2)</f>
        <v>0</v>
      </c>
      <c r="J24" s="185">
        <f>ROUND(I24*(1+H24),2)</f>
        <v>0</v>
      </c>
    </row>
    <row r="25" spans="1:10" s="26" customFormat="1" ht="11.25">
      <c r="A25" s="22">
        <v>3</v>
      </c>
      <c r="B25" s="122" t="s">
        <v>73</v>
      </c>
      <c r="C25" s="121" t="s">
        <v>74</v>
      </c>
      <c r="D25" s="53" t="s">
        <v>25</v>
      </c>
      <c r="E25" s="173">
        <v>2</v>
      </c>
      <c r="F25" s="187"/>
      <c r="G25" s="185">
        <f>ROUND(F25*(1+H25),2)</f>
        <v>0</v>
      </c>
      <c r="H25" s="31">
        <v>0.08</v>
      </c>
      <c r="I25" s="185">
        <f>ROUND(F25*E25,2)</f>
        <v>0</v>
      </c>
      <c r="J25" s="185">
        <f>ROUND(I25*(1+H25),2)</f>
        <v>0</v>
      </c>
    </row>
    <row r="26" spans="1:10" ht="10.5">
      <c r="A26" s="35"/>
      <c r="B26" s="58"/>
      <c r="C26" s="59"/>
      <c r="D26" s="42"/>
      <c r="E26" s="38"/>
      <c r="F26" s="4"/>
      <c r="G26" s="39"/>
      <c r="H26" s="54" t="s">
        <v>10</v>
      </c>
      <c r="I26" s="40">
        <f>SUM(I23:I25)</f>
        <v>0</v>
      </c>
      <c r="J26" s="40">
        <f>SUM(J23:J25)</f>
        <v>0</v>
      </c>
    </row>
    <row r="27" spans="5:6" ht="10.5">
      <c r="E27" s="60"/>
      <c r="F27" s="4"/>
    </row>
    <row r="28" spans="5:10" ht="10.5">
      <c r="E28" s="60"/>
      <c r="F28" s="4"/>
      <c r="J28" s="61" t="s">
        <v>6</v>
      </c>
    </row>
    <row r="29" spans="5:10" ht="10.5">
      <c r="E29" s="60"/>
      <c r="F29" s="4"/>
      <c r="J29" s="41" t="s">
        <v>7</v>
      </c>
    </row>
    <row r="30" spans="1:10" s="11" customFormat="1" ht="10.5">
      <c r="A30" s="41"/>
      <c r="B30" s="162" t="s">
        <v>13</v>
      </c>
      <c r="C30" s="12"/>
      <c r="D30" s="12"/>
      <c r="E30" s="13"/>
      <c r="F30" s="14"/>
      <c r="G30" s="15"/>
      <c r="H30" s="12"/>
      <c r="I30" s="15"/>
      <c r="J30" s="15"/>
    </row>
    <row r="31" spans="1:10" ht="29.25">
      <c r="A31" s="46" t="s">
        <v>37</v>
      </c>
      <c r="B31" s="21" t="s">
        <v>0</v>
      </c>
      <c r="C31" s="21" t="s">
        <v>8</v>
      </c>
      <c r="D31" s="21" t="s">
        <v>16</v>
      </c>
      <c r="E31" s="55" t="s">
        <v>1</v>
      </c>
      <c r="F31" s="19" t="s">
        <v>15</v>
      </c>
      <c r="G31" s="57" t="s">
        <v>5</v>
      </c>
      <c r="H31" s="21" t="s">
        <v>24</v>
      </c>
      <c r="I31" s="57" t="s">
        <v>3</v>
      </c>
      <c r="J31" s="57" t="s">
        <v>2</v>
      </c>
    </row>
    <row r="32" spans="1:10" s="26" customFormat="1" ht="58.5" customHeight="1">
      <c r="A32" s="105">
        <v>1</v>
      </c>
      <c r="B32" s="195" t="s">
        <v>107</v>
      </c>
      <c r="C32" s="119" t="s">
        <v>43</v>
      </c>
      <c r="D32" s="116" t="s">
        <v>25</v>
      </c>
      <c r="E32" s="174">
        <v>20</v>
      </c>
      <c r="F32" s="187"/>
      <c r="G32" s="185">
        <f>ROUND(F32*(1+H32),2)</f>
        <v>0</v>
      </c>
      <c r="H32" s="31">
        <v>0.08</v>
      </c>
      <c r="I32" s="185">
        <f>ROUND(F32*E32,2)</f>
        <v>0</v>
      </c>
      <c r="J32" s="185">
        <f>ROUND(I32*(1+H32),2)</f>
        <v>0</v>
      </c>
    </row>
    <row r="33" spans="1:10" s="26" customFormat="1" ht="42">
      <c r="A33" s="62">
        <v>2</v>
      </c>
      <c r="B33" s="197"/>
      <c r="C33" s="123" t="s">
        <v>44</v>
      </c>
      <c r="D33" s="124" t="s">
        <v>25</v>
      </c>
      <c r="E33" s="175">
        <v>176</v>
      </c>
      <c r="F33" s="187"/>
      <c r="G33" s="30">
        <f aca="true" t="shared" si="0" ref="G33:G43">ROUND(F33*(1+H33),2)</f>
        <v>0</v>
      </c>
      <c r="H33" s="63">
        <v>0.08</v>
      </c>
      <c r="I33" s="185">
        <f aca="true" t="shared" si="1" ref="I33:I43">ROUND(F33*E33,2)</f>
        <v>0</v>
      </c>
      <c r="J33" s="185">
        <f aca="true" t="shared" si="2" ref="J33:J43">ROUND(I33*(1+H33),2)</f>
        <v>0</v>
      </c>
    </row>
    <row r="34" spans="1:10" s="26" customFormat="1" ht="42">
      <c r="A34" s="105">
        <v>3</v>
      </c>
      <c r="B34" s="198"/>
      <c r="C34" s="121" t="s">
        <v>45</v>
      </c>
      <c r="D34" s="124" t="s">
        <v>25</v>
      </c>
      <c r="E34" s="175">
        <v>20</v>
      </c>
      <c r="F34" s="187"/>
      <c r="G34" s="30">
        <f t="shared" si="0"/>
        <v>0</v>
      </c>
      <c r="H34" s="63">
        <v>0.08</v>
      </c>
      <c r="I34" s="185">
        <f t="shared" si="1"/>
        <v>0</v>
      </c>
      <c r="J34" s="185">
        <f t="shared" si="2"/>
        <v>0</v>
      </c>
    </row>
    <row r="35" spans="1:10" s="26" customFormat="1" ht="48" customHeight="1">
      <c r="A35" s="62">
        <v>4</v>
      </c>
      <c r="B35" s="199" t="s">
        <v>108</v>
      </c>
      <c r="C35" s="121" t="s">
        <v>46</v>
      </c>
      <c r="D35" s="124" t="s">
        <v>25</v>
      </c>
      <c r="E35" s="175">
        <v>188</v>
      </c>
      <c r="F35" s="187"/>
      <c r="G35" s="30">
        <f t="shared" si="0"/>
        <v>0</v>
      </c>
      <c r="H35" s="63">
        <v>0.08</v>
      </c>
      <c r="I35" s="185">
        <f t="shared" si="1"/>
        <v>0</v>
      </c>
      <c r="J35" s="185">
        <f t="shared" si="2"/>
        <v>0</v>
      </c>
    </row>
    <row r="36" spans="1:10" s="26" customFormat="1" ht="42">
      <c r="A36" s="62">
        <v>5</v>
      </c>
      <c r="B36" s="197"/>
      <c r="C36" s="121" t="s">
        <v>47</v>
      </c>
      <c r="D36" s="124" t="s">
        <v>25</v>
      </c>
      <c r="E36" s="175">
        <v>18</v>
      </c>
      <c r="F36" s="187"/>
      <c r="G36" s="30">
        <f t="shared" si="0"/>
        <v>0</v>
      </c>
      <c r="H36" s="63">
        <v>0.08</v>
      </c>
      <c r="I36" s="185">
        <f t="shared" si="1"/>
        <v>0</v>
      </c>
      <c r="J36" s="185">
        <f t="shared" si="2"/>
        <v>0</v>
      </c>
    </row>
    <row r="37" spans="1:10" s="26" customFormat="1" ht="42">
      <c r="A37" s="62">
        <v>6</v>
      </c>
      <c r="B37" s="198"/>
      <c r="C37" s="121" t="s">
        <v>48</v>
      </c>
      <c r="D37" s="124" t="s">
        <v>25</v>
      </c>
      <c r="E37" s="175">
        <v>30</v>
      </c>
      <c r="F37" s="187"/>
      <c r="G37" s="30">
        <f t="shared" si="0"/>
        <v>0</v>
      </c>
      <c r="H37" s="63">
        <v>0.08</v>
      </c>
      <c r="I37" s="185">
        <f t="shared" si="1"/>
        <v>0</v>
      </c>
      <c r="J37" s="185">
        <f t="shared" si="2"/>
        <v>0</v>
      </c>
    </row>
    <row r="38" spans="1:10" s="26" customFormat="1" ht="21">
      <c r="A38" s="62">
        <v>7</v>
      </c>
      <c r="B38" s="120" t="s">
        <v>49</v>
      </c>
      <c r="C38" s="121" t="s">
        <v>9</v>
      </c>
      <c r="D38" s="124" t="s">
        <v>25</v>
      </c>
      <c r="E38" s="175">
        <v>40</v>
      </c>
      <c r="F38" s="187"/>
      <c r="G38" s="30">
        <f t="shared" si="0"/>
        <v>0</v>
      </c>
      <c r="H38" s="63">
        <v>0.08</v>
      </c>
      <c r="I38" s="185">
        <f t="shared" si="1"/>
        <v>0</v>
      </c>
      <c r="J38" s="185">
        <f t="shared" si="2"/>
        <v>0</v>
      </c>
    </row>
    <row r="39" spans="1:10" s="26" customFormat="1" ht="11.25">
      <c r="A39" s="62">
        <v>8</v>
      </c>
      <c r="B39" s="120" t="s">
        <v>50</v>
      </c>
      <c r="C39" s="121" t="s">
        <v>51</v>
      </c>
      <c r="D39" s="124" t="s">
        <v>25</v>
      </c>
      <c r="E39" s="175">
        <v>4</v>
      </c>
      <c r="F39" s="187"/>
      <c r="G39" s="30">
        <f t="shared" si="0"/>
        <v>0</v>
      </c>
      <c r="H39" s="63">
        <v>0.08</v>
      </c>
      <c r="I39" s="185">
        <f t="shared" si="1"/>
        <v>0</v>
      </c>
      <c r="J39" s="185">
        <f t="shared" si="2"/>
        <v>0</v>
      </c>
    </row>
    <row r="40" spans="1:10" s="26" customFormat="1" ht="12.75" customHeight="1">
      <c r="A40" s="62">
        <v>9</v>
      </c>
      <c r="B40" s="120" t="s">
        <v>52</v>
      </c>
      <c r="C40" s="121" t="s">
        <v>9</v>
      </c>
      <c r="D40" s="124" t="s">
        <v>25</v>
      </c>
      <c r="E40" s="175">
        <v>40</v>
      </c>
      <c r="F40" s="187"/>
      <c r="G40" s="30">
        <f t="shared" si="0"/>
        <v>0</v>
      </c>
      <c r="H40" s="63">
        <v>0.08</v>
      </c>
      <c r="I40" s="185">
        <f t="shared" si="1"/>
        <v>0</v>
      </c>
      <c r="J40" s="185">
        <f t="shared" si="2"/>
        <v>0</v>
      </c>
    </row>
    <row r="41" spans="1:10" s="26" customFormat="1" ht="63">
      <c r="A41" s="62">
        <v>10</v>
      </c>
      <c r="B41" s="120" t="s">
        <v>53</v>
      </c>
      <c r="C41" s="121" t="s">
        <v>54</v>
      </c>
      <c r="D41" s="124" t="s">
        <v>25</v>
      </c>
      <c r="E41" s="175">
        <v>60</v>
      </c>
      <c r="F41" s="187"/>
      <c r="G41" s="30">
        <f t="shared" si="0"/>
        <v>0</v>
      </c>
      <c r="H41" s="63">
        <v>0.08</v>
      </c>
      <c r="I41" s="185">
        <f t="shared" si="1"/>
        <v>0</v>
      </c>
      <c r="J41" s="185">
        <f t="shared" si="2"/>
        <v>0</v>
      </c>
    </row>
    <row r="42" spans="1:10" s="26" customFormat="1" ht="29.25" customHeight="1">
      <c r="A42" s="62">
        <v>11</v>
      </c>
      <c r="B42" s="195" t="s">
        <v>55</v>
      </c>
      <c r="C42" s="121" t="s">
        <v>56</v>
      </c>
      <c r="D42" s="124" t="s">
        <v>25</v>
      </c>
      <c r="E42" s="175">
        <v>146</v>
      </c>
      <c r="F42" s="187"/>
      <c r="G42" s="30">
        <f t="shared" si="0"/>
        <v>0</v>
      </c>
      <c r="H42" s="63">
        <v>0.08</v>
      </c>
      <c r="I42" s="185">
        <f t="shared" si="1"/>
        <v>0</v>
      </c>
      <c r="J42" s="185">
        <f t="shared" si="2"/>
        <v>0</v>
      </c>
    </row>
    <row r="43" spans="1:10" s="26" customFormat="1" ht="12.75" customHeight="1">
      <c r="A43" s="62">
        <v>12</v>
      </c>
      <c r="B43" s="196"/>
      <c r="C43" s="121" t="s">
        <v>57</v>
      </c>
      <c r="D43" s="124" t="s">
        <v>25</v>
      </c>
      <c r="E43" s="175">
        <v>76</v>
      </c>
      <c r="F43" s="187"/>
      <c r="G43" s="30">
        <f t="shared" si="0"/>
        <v>0</v>
      </c>
      <c r="H43" s="63">
        <v>0.08</v>
      </c>
      <c r="I43" s="185">
        <f t="shared" si="1"/>
        <v>0</v>
      </c>
      <c r="J43" s="185">
        <f t="shared" si="2"/>
        <v>0</v>
      </c>
    </row>
    <row r="44" spans="2:10" s="26" customFormat="1" ht="12.75" customHeight="1">
      <c r="B44" s="125" t="s">
        <v>58</v>
      </c>
      <c r="C44" s="125"/>
      <c r="D44" s="125"/>
      <c r="E44" s="126"/>
      <c r="F44" s="69"/>
      <c r="H44" s="70" t="s">
        <v>10</v>
      </c>
      <c r="I44" s="71">
        <f>SUM(I32:I43)</f>
        <v>0</v>
      </c>
      <c r="J44" s="71">
        <f>SUM(J32:J43)</f>
        <v>0</v>
      </c>
    </row>
    <row r="45" spans="2:10" s="26" customFormat="1" ht="12.75" customHeight="1">
      <c r="B45" s="4" t="s">
        <v>127</v>
      </c>
      <c r="C45" s="4"/>
      <c r="D45" s="60"/>
      <c r="E45" s="4"/>
      <c r="F45" s="4"/>
      <c r="G45" s="4"/>
      <c r="H45" s="4"/>
      <c r="I45" s="61" t="s">
        <v>6</v>
      </c>
      <c r="J45" s="9"/>
    </row>
    <row r="46" spans="1:10" ht="12.75" customHeight="1">
      <c r="A46" s="64"/>
      <c r="B46" s="65"/>
      <c r="C46" s="66"/>
      <c r="D46" s="67"/>
      <c r="E46" s="68"/>
      <c r="F46" s="4"/>
      <c r="I46" s="212" t="s">
        <v>7</v>
      </c>
      <c r="J46" s="212"/>
    </row>
    <row r="47" spans="5:10" ht="10.5">
      <c r="E47" s="60"/>
      <c r="F47" s="4"/>
      <c r="J47" s="41"/>
    </row>
    <row r="48" spans="5:10" ht="10.5">
      <c r="E48" s="60"/>
      <c r="F48" s="4"/>
      <c r="J48" s="41"/>
    </row>
    <row r="49" spans="2:10" ht="10.5">
      <c r="B49" s="162" t="s">
        <v>14</v>
      </c>
      <c r="C49" s="43"/>
      <c r="D49" s="43"/>
      <c r="E49" s="44"/>
      <c r="F49" s="45"/>
      <c r="G49" s="43"/>
      <c r="H49" s="43"/>
      <c r="I49" s="43"/>
      <c r="J49" s="43"/>
    </row>
    <row r="50" spans="1:10" ht="29.25">
      <c r="A50" s="46" t="s">
        <v>37</v>
      </c>
      <c r="B50" s="47" t="s">
        <v>0</v>
      </c>
      <c r="C50" s="48" t="s">
        <v>8</v>
      </c>
      <c r="D50" s="48" t="s">
        <v>16</v>
      </c>
      <c r="E50" s="49" t="s">
        <v>1</v>
      </c>
      <c r="F50" s="19" t="s">
        <v>15</v>
      </c>
      <c r="G50" s="50" t="s">
        <v>5</v>
      </c>
      <c r="H50" s="48" t="s">
        <v>24</v>
      </c>
      <c r="I50" s="50" t="s">
        <v>3</v>
      </c>
      <c r="J50" s="50" t="s">
        <v>2</v>
      </c>
    </row>
    <row r="51" spans="1:10" ht="147">
      <c r="A51" s="32">
        <v>1</v>
      </c>
      <c r="B51" s="34" t="s">
        <v>40</v>
      </c>
      <c r="C51" s="51"/>
      <c r="D51" s="24" t="s">
        <v>25</v>
      </c>
      <c r="E51" s="167">
        <v>418</v>
      </c>
      <c r="F51" s="187"/>
      <c r="G51" s="185">
        <f>ROUND(F51*(1+H51),2)</f>
        <v>0</v>
      </c>
      <c r="H51" s="31">
        <v>0.08</v>
      </c>
      <c r="I51" s="185">
        <f>ROUND(F51*E51,2)</f>
        <v>0</v>
      </c>
      <c r="J51" s="185">
        <f>ROUND(I51*(1+H51),2)</f>
        <v>0</v>
      </c>
    </row>
    <row r="52" spans="1:10" ht="157.5">
      <c r="A52" s="32">
        <v>8</v>
      </c>
      <c r="B52" s="113" t="s">
        <v>41</v>
      </c>
      <c r="C52" s="72"/>
      <c r="D52" s="24" t="s">
        <v>25</v>
      </c>
      <c r="E52" s="167">
        <v>256</v>
      </c>
      <c r="F52" s="187"/>
      <c r="G52" s="185">
        <f>ROUND(F52*(1+H52),2)</f>
        <v>0</v>
      </c>
      <c r="H52" s="25">
        <v>0.08</v>
      </c>
      <c r="I52" s="185">
        <f>ROUND(F52*E52,2)</f>
        <v>0</v>
      </c>
      <c r="J52" s="185">
        <f>ROUND(I52*(1+H52),2)</f>
        <v>0</v>
      </c>
    </row>
    <row r="53" spans="1:10" ht="178.5">
      <c r="A53" s="32">
        <v>22</v>
      </c>
      <c r="B53" s="113" t="s">
        <v>42</v>
      </c>
      <c r="C53" s="34"/>
      <c r="D53" s="29" t="s">
        <v>25</v>
      </c>
      <c r="E53" s="168">
        <v>290</v>
      </c>
      <c r="F53" s="187"/>
      <c r="G53" s="185">
        <f>ROUND(F53*(1+H53),2)</f>
        <v>0</v>
      </c>
      <c r="H53" s="31">
        <v>0.08</v>
      </c>
      <c r="I53" s="185">
        <f>ROUND(F53*E53,2)</f>
        <v>0</v>
      </c>
      <c r="J53" s="185">
        <f>ROUND(I53*(1+H53),2)</f>
        <v>0</v>
      </c>
    </row>
    <row r="54" spans="1:10" ht="10.5">
      <c r="A54" s="5"/>
      <c r="B54" s="36"/>
      <c r="C54" s="37"/>
      <c r="D54" s="26"/>
      <c r="E54" s="38"/>
      <c r="F54" s="4"/>
      <c r="G54" s="39"/>
      <c r="H54" s="54" t="s">
        <v>10</v>
      </c>
      <c r="I54" s="40">
        <f>SUM(I51:I53)</f>
        <v>0</v>
      </c>
      <c r="J54" s="40">
        <f>SUM(J51:J53)</f>
        <v>0</v>
      </c>
    </row>
    <row r="55" spans="2:8" ht="10.5">
      <c r="B55" s="100"/>
      <c r="C55" s="100"/>
      <c r="D55" s="100"/>
      <c r="E55" s="100"/>
      <c r="F55" s="100"/>
      <c r="G55" s="100"/>
      <c r="H55" s="100"/>
    </row>
    <row r="56" spans="2:10" ht="10.5">
      <c r="B56" s="100"/>
      <c r="C56" s="100"/>
      <c r="D56" s="100"/>
      <c r="E56" s="100"/>
      <c r="F56" s="100"/>
      <c r="G56" s="100"/>
      <c r="H56" s="100"/>
      <c r="J56" s="4" t="s">
        <v>6</v>
      </c>
    </row>
    <row r="57" spans="2:10" ht="10.5">
      <c r="B57" s="98" t="s">
        <v>17</v>
      </c>
      <c r="C57" s="100"/>
      <c r="D57" s="100"/>
      <c r="E57" s="100"/>
      <c r="F57" s="100"/>
      <c r="G57" s="100"/>
      <c r="H57" s="100"/>
      <c r="J57" s="41" t="s">
        <v>7</v>
      </c>
    </row>
    <row r="58" spans="1:10" ht="29.25">
      <c r="A58" s="46" t="s">
        <v>37</v>
      </c>
      <c r="B58" s="47" t="s">
        <v>0</v>
      </c>
      <c r="C58" s="47" t="s">
        <v>8</v>
      </c>
      <c r="D58" s="47" t="s">
        <v>16</v>
      </c>
      <c r="E58" s="47" t="s">
        <v>1</v>
      </c>
      <c r="F58" s="56" t="s">
        <v>15</v>
      </c>
      <c r="G58" s="74" t="s">
        <v>5</v>
      </c>
      <c r="H58" s="47" t="s">
        <v>24</v>
      </c>
      <c r="I58" s="74" t="s">
        <v>3</v>
      </c>
      <c r="J58" s="74" t="s">
        <v>2</v>
      </c>
    </row>
    <row r="59" spans="1:10" ht="52.5">
      <c r="A59" s="22">
        <v>1</v>
      </c>
      <c r="B59" s="112" t="s">
        <v>69</v>
      </c>
      <c r="C59" s="33" t="s">
        <v>70</v>
      </c>
      <c r="D59" s="29" t="s">
        <v>25</v>
      </c>
      <c r="E59" s="176">
        <v>34</v>
      </c>
      <c r="F59" s="184"/>
      <c r="G59" s="185">
        <f>ROUND(F59*(1+H59),2)</f>
        <v>0</v>
      </c>
      <c r="H59" s="31">
        <v>0.08</v>
      </c>
      <c r="I59" s="185">
        <f>ROUND(F59*E59,2)</f>
        <v>0</v>
      </c>
      <c r="J59" s="185">
        <f>ROUND(I59*(1+H59),2)</f>
        <v>0</v>
      </c>
    </row>
    <row r="60" spans="1:10" ht="73.5">
      <c r="A60" s="22">
        <v>2</v>
      </c>
      <c r="B60" s="75" t="s">
        <v>71</v>
      </c>
      <c r="C60" s="33"/>
      <c r="D60" s="29" t="s">
        <v>25</v>
      </c>
      <c r="E60" s="177">
        <v>90</v>
      </c>
      <c r="F60" s="184"/>
      <c r="G60" s="185">
        <f>ROUND(F60*(1+H60),2)</f>
        <v>0</v>
      </c>
      <c r="H60" s="31">
        <v>0.08</v>
      </c>
      <c r="I60" s="185">
        <f>ROUND(F60*E60,2)</f>
        <v>0</v>
      </c>
      <c r="J60" s="185">
        <f>ROUND(I60*(1+H60),2)</f>
        <v>0</v>
      </c>
    </row>
    <row r="61" spans="2:10" ht="10.5">
      <c r="B61" s="100"/>
      <c r="C61" s="26"/>
      <c r="D61" s="26"/>
      <c r="E61" s="79"/>
      <c r="F61" s="4"/>
      <c r="G61" s="39"/>
      <c r="H61" s="54" t="s">
        <v>10</v>
      </c>
      <c r="I61" s="40">
        <f>SUM(I59:I60)</f>
        <v>0</v>
      </c>
      <c r="J61" s="40">
        <f>SUM(J59:J60)</f>
        <v>0</v>
      </c>
    </row>
    <row r="62" spans="2:10" ht="10.5">
      <c r="B62" s="100"/>
      <c r="C62" s="26"/>
      <c r="D62" s="26"/>
      <c r="E62" s="80"/>
      <c r="F62" s="5"/>
      <c r="J62" s="61" t="s">
        <v>6</v>
      </c>
    </row>
    <row r="63" spans="2:10" ht="10.5">
      <c r="B63" s="100"/>
      <c r="D63" s="5"/>
      <c r="E63" s="10"/>
      <c r="F63" s="81"/>
      <c r="G63" s="5"/>
      <c r="H63" s="5"/>
      <c r="I63" s="5"/>
      <c r="J63" s="41" t="s">
        <v>7</v>
      </c>
    </row>
    <row r="64" spans="2:10" ht="10.5">
      <c r="B64" s="100"/>
      <c r="C64" s="100"/>
      <c r="D64" s="100"/>
      <c r="E64" s="100"/>
      <c r="F64" s="100"/>
      <c r="G64" s="100"/>
      <c r="H64" s="100"/>
      <c r="J64" s="41"/>
    </row>
    <row r="65" spans="2:10" ht="10.5">
      <c r="B65" s="100"/>
      <c r="C65" s="100"/>
      <c r="D65" s="100"/>
      <c r="E65" s="100"/>
      <c r="F65" s="100"/>
      <c r="G65" s="100"/>
      <c r="H65" s="100"/>
      <c r="J65" s="41"/>
    </row>
    <row r="66" ht="10.5">
      <c r="B66" s="98" t="s">
        <v>18</v>
      </c>
    </row>
    <row r="67" spans="1:10" ht="29.25">
      <c r="A67" s="46" t="s">
        <v>37</v>
      </c>
      <c r="B67" s="47" t="s">
        <v>0</v>
      </c>
      <c r="C67" s="47" t="s">
        <v>8</v>
      </c>
      <c r="D67" s="47" t="s">
        <v>16</v>
      </c>
      <c r="E67" s="47" t="s">
        <v>1</v>
      </c>
      <c r="F67" s="56" t="s">
        <v>15</v>
      </c>
      <c r="G67" s="74" t="s">
        <v>5</v>
      </c>
      <c r="H67" s="47" t="s">
        <v>24</v>
      </c>
      <c r="I67" s="74" t="s">
        <v>3</v>
      </c>
      <c r="J67" s="74" t="s">
        <v>2</v>
      </c>
    </row>
    <row r="68" spans="1:10" s="26" customFormat="1" ht="50.25" customHeight="1">
      <c r="A68" s="22">
        <v>1</v>
      </c>
      <c r="B68" s="33" t="s">
        <v>63</v>
      </c>
      <c r="C68" s="33" t="s">
        <v>64</v>
      </c>
      <c r="D68" s="29" t="s">
        <v>25</v>
      </c>
      <c r="E68" s="176">
        <v>180</v>
      </c>
      <c r="F68" s="184"/>
      <c r="G68" s="185">
        <f>ROUND(F68*(1+H68),2)</f>
        <v>0</v>
      </c>
      <c r="H68" s="31">
        <v>0.08</v>
      </c>
      <c r="I68" s="185">
        <f>ROUND(F68*E68,2)</f>
        <v>0</v>
      </c>
      <c r="J68" s="185">
        <f>ROUND(I68*(1+H68),2)</f>
        <v>0</v>
      </c>
    </row>
    <row r="69" spans="1:10" ht="10.5">
      <c r="A69" s="5"/>
      <c r="B69" s="78"/>
      <c r="C69" s="37"/>
      <c r="D69" s="26"/>
      <c r="E69" s="79"/>
      <c r="F69" s="4"/>
      <c r="G69" s="39"/>
      <c r="H69" s="54" t="s">
        <v>10</v>
      </c>
      <c r="I69" s="40">
        <f>SUM(I68)</f>
        <v>0</v>
      </c>
      <c r="J69" s="40">
        <f>SUM(J68)</f>
        <v>0</v>
      </c>
    </row>
    <row r="70" spans="1:10" ht="10.5">
      <c r="A70" s="5"/>
      <c r="C70" s="41"/>
      <c r="D70" s="26"/>
      <c r="E70" s="80"/>
      <c r="F70" s="5"/>
      <c r="J70" s="61" t="s">
        <v>6</v>
      </c>
    </row>
    <row r="71" spans="1:10" ht="11.25" customHeight="1">
      <c r="A71" s="5"/>
      <c r="B71" s="5"/>
      <c r="D71" s="5"/>
      <c r="E71" s="10"/>
      <c r="F71" s="81"/>
      <c r="G71" s="5"/>
      <c r="H71" s="5"/>
      <c r="I71" s="5"/>
      <c r="J71" s="41" t="s">
        <v>7</v>
      </c>
    </row>
    <row r="72" spans="1:10" ht="11.25" customHeight="1">
      <c r="A72" s="5"/>
      <c r="B72" s="164" t="s">
        <v>32</v>
      </c>
      <c r="D72" s="5"/>
      <c r="E72" s="10"/>
      <c r="F72" s="81"/>
      <c r="G72" s="5"/>
      <c r="H72" s="5"/>
      <c r="I72" s="5"/>
      <c r="J72" s="41"/>
    </row>
    <row r="73" spans="1:10" ht="29.25">
      <c r="A73" s="46" t="s">
        <v>37</v>
      </c>
      <c r="B73" s="47" t="s">
        <v>0</v>
      </c>
      <c r="C73" s="47" t="s">
        <v>8</v>
      </c>
      <c r="D73" s="47" t="s">
        <v>16</v>
      </c>
      <c r="E73" s="47" t="s">
        <v>1</v>
      </c>
      <c r="F73" s="73" t="s">
        <v>157</v>
      </c>
      <c r="G73" s="74" t="s">
        <v>5</v>
      </c>
      <c r="H73" s="47" t="s">
        <v>24</v>
      </c>
      <c r="I73" s="74" t="s">
        <v>3</v>
      </c>
      <c r="J73" s="74" t="s">
        <v>2</v>
      </c>
    </row>
    <row r="74" spans="1:10" s="26" customFormat="1" ht="20.25" customHeight="1">
      <c r="A74" s="22">
        <v>1</v>
      </c>
      <c r="B74" s="204" t="s">
        <v>27</v>
      </c>
      <c r="C74" s="119" t="s">
        <v>28</v>
      </c>
      <c r="D74" s="127" t="s">
        <v>25</v>
      </c>
      <c r="E74" s="176">
        <v>800</v>
      </c>
      <c r="F74" s="184"/>
      <c r="G74" s="185">
        <f>ROUND(F74*(1+H74),2)</f>
        <v>0</v>
      </c>
      <c r="H74" s="31">
        <v>0.08</v>
      </c>
      <c r="I74" s="185">
        <f>ROUND(F74*E74,2)</f>
        <v>0</v>
      </c>
      <c r="J74" s="185">
        <f>ROUND(I74*(1+H74),2)</f>
        <v>0</v>
      </c>
    </row>
    <row r="75" spans="1:10" s="26" customFormat="1" ht="16.5" customHeight="1">
      <c r="A75" s="22">
        <v>2</v>
      </c>
      <c r="B75" s="205"/>
      <c r="C75" s="121" t="s">
        <v>29</v>
      </c>
      <c r="D75" s="124" t="s">
        <v>25</v>
      </c>
      <c r="E75" s="177">
        <v>840</v>
      </c>
      <c r="F75" s="184"/>
      <c r="G75" s="185">
        <f>ROUND(F75*(1+H75),2)</f>
        <v>0</v>
      </c>
      <c r="H75" s="31">
        <v>0.08</v>
      </c>
      <c r="I75" s="185">
        <f>ROUND(F75*E75,2)</f>
        <v>0</v>
      </c>
      <c r="J75" s="185">
        <f>ROUND(I75*(1+H75),2)</f>
        <v>0</v>
      </c>
    </row>
    <row r="76" spans="1:10" s="26" customFormat="1" ht="14.25" customHeight="1">
      <c r="A76" s="22">
        <v>3</v>
      </c>
      <c r="B76" s="205"/>
      <c r="C76" s="121" t="s">
        <v>30</v>
      </c>
      <c r="D76" s="124" t="s">
        <v>25</v>
      </c>
      <c r="E76" s="177">
        <v>200</v>
      </c>
      <c r="F76" s="184"/>
      <c r="G76" s="185">
        <f>ROUND(F76*(1+H76),2)</f>
        <v>0</v>
      </c>
      <c r="H76" s="31">
        <v>0.08</v>
      </c>
      <c r="I76" s="185">
        <f>ROUND(F76*E76,2)</f>
        <v>0</v>
      </c>
      <c r="J76" s="185">
        <f>ROUND(I76*(1+H76),2)</f>
        <v>0</v>
      </c>
    </row>
    <row r="77" spans="1:10" s="26" customFormat="1" ht="16.5" customHeight="1">
      <c r="A77" s="22">
        <v>4</v>
      </c>
      <c r="B77" s="213"/>
      <c r="C77" s="121" t="s">
        <v>31</v>
      </c>
      <c r="D77" s="124" t="s">
        <v>25</v>
      </c>
      <c r="E77" s="177">
        <v>160</v>
      </c>
      <c r="F77" s="184"/>
      <c r="G77" s="185">
        <f>ROUND(F77*(1+H77),2)</f>
        <v>0</v>
      </c>
      <c r="H77" s="31">
        <v>0.08</v>
      </c>
      <c r="I77" s="185">
        <f>ROUND(F77*E77,2)</f>
        <v>0</v>
      </c>
      <c r="J77" s="185">
        <f>ROUND(I77*(1+H77),2)</f>
        <v>0</v>
      </c>
    </row>
    <row r="78" spans="1:10" ht="10.5">
      <c r="A78" s="5"/>
      <c r="B78" s="78"/>
      <c r="C78" s="37"/>
      <c r="D78" s="26"/>
      <c r="E78" s="79"/>
      <c r="F78" s="4"/>
      <c r="G78" s="39"/>
      <c r="H78" s="54" t="s">
        <v>10</v>
      </c>
      <c r="I78" s="40">
        <f>SUM(I74:I77)</f>
        <v>0</v>
      </c>
      <c r="J78" s="40">
        <f>SUM(J74:J77)</f>
        <v>0</v>
      </c>
    </row>
    <row r="79" spans="1:10" ht="10.5">
      <c r="A79" s="5"/>
      <c r="C79" s="41"/>
      <c r="D79" s="26"/>
      <c r="E79" s="80"/>
      <c r="F79" s="5"/>
      <c r="J79" s="61" t="s">
        <v>6</v>
      </c>
    </row>
    <row r="80" spans="1:10" ht="11.25" customHeight="1">
      <c r="A80" s="5"/>
      <c r="B80" s="5"/>
      <c r="D80" s="5"/>
      <c r="E80" s="10"/>
      <c r="F80" s="81"/>
      <c r="G80" s="5"/>
      <c r="H80" s="5"/>
      <c r="I80" s="5"/>
      <c r="J80" s="41" t="s">
        <v>7</v>
      </c>
    </row>
    <row r="81" spans="1:10" ht="10.5">
      <c r="A81" s="5"/>
      <c r="B81" s="82" t="s">
        <v>33</v>
      </c>
      <c r="C81" s="37"/>
      <c r="D81" s="5"/>
      <c r="E81" s="128"/>
      <c r="F81" s="81"/>
      <c r="G81" s="26"/>
      <c r="H81" s="26"/>
      <c r="I81" s="26"/>
      <c r="J81" s="26"/>
    </row>
    <row r="82" spans="1:10" s="26" customFormat="1" ht="29.25">
      <c r="A82" s="46" t="s">
        <v>37</v>
      </c>
      <c r="B82" s="47" t="s">
        <v>0</v>
      </c>
      <c r="C82" s="47" t="s">
        <v>8</v>
      </c>
      <c r="D82" s="47" t="s">
        <v>16</v>
      </c>
      <c r="E82" s="47" t="s">
        <v>1</v>
      </c>
      <c r="F82" s="19" t="s">
        <v>15</v>
      </c>
      <c r="G82" s="74" t="s">
        <v>5</v>
      </c>
      <c r="H82" s="47" t="s">
        <v>24</v>
      </c>
      <c r="I82" s="74" t="s">
        <v>3</v>
      </c>
      <c r="J82" s="74" t="s">
        <v>2</v>
      </c>
    </row>
    <row r="83" spans="1:10" s="26" customFormat="1" ht="63">
      <c r="A83" s="32">
        <v>1</v>
      </c>
      <c r="B83" s="34" t="s">
        <v>65</v>
      </c>
      <c r="C83" s="53"/>
      <c r="D83" s="29" t="s">
        <v>25</v>
      </c>
      <c r="E83" s="52">
        <v>845</v>
      </c>
      <c r="F83" s="187"/>
      <c r="G83" s="185">
        <f>ROUND(F83*(1+H83),2)</f>
        <v>0</v>
      </c>
      <c r="H83" s="31">
        <v>0.08</v>
      </c>
      <c r="I83" s="185">
        <f>ROUND(F83*E83,2)</f>
        <v>0</v>
      </c>
      <c r="J83" s="185">
        <f>ROUND(I83*(1+H83),2)</f>
        <v>0</v>
      </c>
    </row>
    <row r="84" spans="1:10" s="26" customFormat="1" ht="42">
      <c r="A84" s="22">
        <v>2</v>
      </c>
      <c r="B84" s="34" t="s">
        <v>66</v>
      </c>
      <c r="C84" s="29"/>
      <c r="D84" s="29" t="s">
        <v>25</v>
      </c>
      <c r="E84" s="77">
        <v>1195</v>
      </c>
      <c r="F84" s="187"/>
      <c r="G84" s="185">
        <f>ROUND(F84*(1+H84),2)</f>
        <v>0</v>
      </c>
      <c r="H84" s="83">
        <v>0.08</v>
      </c>
      <c r="I84" s="185">
        <f>ROUND(F84*E84,2)</f>
        <v>0</v>
      </c>
      <c r="J84" s="185">
        <f>ROUND(I84*(1+H84),2)</f>
        <v>0</v>
      </c>
    </row>
    <row r="85" spans="1:10" s="26" customFormat="1" ht="31.5">
      <c r="A85" s="22">
        <v>3</v>
      </c>
      <c r="B85" s="34" t="s">
        <v>67</v>
      </c>
      <c r="C85" s="29"/>
      <c r="D85" s="29" t="s">
        <v>25</v>
      </c>
      <c r="E85" s="77">
        <v>45</v>
      </c>
      <c r="F85" s="187"/>
      <c r="G85" s="185">
        <f>ROUND(F85*(1+H85),2)</f>
        <v>0</v>
      </c>
      <c r="H85" s="83">
        <v>0.08</v>
      </c>
      <c r="I85" s="185">
        <f>ROUND(F85*E85,2)</f>
        <v>0</v>
      </c>
      <c r="J85" s="185">
        <f>ROUND(I85*(1+H85),2)</f>
        <v>0</v>
      </c>
    </row>
    <row r="86" spans="1:10" s="26" customFormat="1" ht="42">
      <c r="A86" s="22">
        <v>4</v>
      </c>
      <c r="B86" s="34" t="s">
        <v>68</v>
      </c>
      <c r="C86" s="76"/>
      <c r="D86" s="29" t="s">
        <v>25</v>
      </c>
      <c r="E86" s="77">
        <v>30</v>
      </c>
      <c r="F86" s="187"/>
      <c r="G86" s="185">
        <f>ROUND(F86*(1+H86),2)</f>
        <v>0</v>
      </c>
      <c r="H86" s="83">
        <v>0.08</v>
      </c>
      <c r="I86" s="185">
        <f>ROUND(F86*E86,2)</f>
        <v>0</v>
      </c>
      <c r="J86" s="185">
        <f>ROUND(I86*(1+H86),2)</f>
        <v>0</v>
      </c>
    </row>
    <row r="87" spans="1:10" s="26" customFormat="1" ht="10.5">
      <c r="A87" s="5"/>
      <c r="B87" s="36"/>
      <c r="C87" s="37"/>
      <c r="E87" s="78"/>
      <c r="F87" s="103"/>
      <c r="G87" s="39"/>
      <c r="H87" s="54" t="s">
        <v>10</v>
      </c>
      <c r="I87" s="40">
        <f>SUM(I83:I86)</f>
        <v>0</v>
      </c>
      <c r="J87" s="40">
        <f>SUM(J83:J86)</f>
        <v>0</v>
      </c>
    </row>
    <row r="88" spans="1:10" s="26" customFormat="1" ht="10.5">
      <c r="A88" s="5"/>
      <c r="B88" s="4"/>
      <c r="C88" s="41"/>
      <c r="E88" s="80"/>
      <c r="F88" s="5"/>
      <c r="G88" s="4"/>
      <c r="H88" s="4"/>
      <c r="I88" s="4"/>
      <c r="J88" s="61" t="s">
        <v>6</v>
      </c>
    </row>
    <row r="89" spans="1:10" s="26" customFormat="1" ht="10.5">
      <c r="A89" s="5"/>
      <c r="B89" s="5"/>
      <c r="C89" s="5"/>
      <c r="D89" s="5"/>
      <c r="E89" s="10"/>
      <c r="F89" s="81"/>
      <c r="G89" s="5"/>
      <c r="H89" s="5"/>
      <c r="I89" s="5"/>
      <c r="J89" s="41" t="s">
        <v>7</v>
      </c>
    </row>
    <row r="90" spans="1:10" s="26" customFormat="1" ht="10.5">
      <c r="A90" s="5"/>
      <c r="B90" s="5"/>
      <c r="C90" s="5"/>
      <c r="D90" s="5"/>
      <c r="E90" s="10"/>
      <c r="F90" s="81"/>
      <c r="G90" s="5"/>
      <c r="H90" s="5"/>
      <c r="I90" s="5"/>
      <c r="J90" s="41"/>
    </row>
    <row r="91" spans="1:6" s="26" customFormat="1" ht="10.5">
      <c r="A91" s="5"/>
      <c r="B91" s="82" t="s">
        <v>34</v>
      </c>
      <c r="C91" s="36"/>
      <c r="D91" s="5"/>
      <c r="E91" s="86"/>
      <c r="F91" s="81"/>
    </row>
    <row r="92" spans="1:10" s="26" customFormat="1" ht="29.25">
      <c r="A92" s="46" t="s">
        <v>37</v>
      </c>
      <c r="B92" s="87" t="s">
        <v>0</v>
      </c>
      <c r="C92" s="47" t="s">
        <v>8</v>
      </c>
      <c r="D92" s="47" t="s">
        <v>16</v>
      </c>
      <c r="E92" s="88" t="s">
        <v>1</v>
      </c>
      <c r="F92" s="19" t="s">
        <v>15</v>
      </c>
      <c r="G92" s="74" t="s">
        <v>5</v>
      </c>
      <c r="H92" s="47" t="s">
        <v>39</v>
      </c>
      <c r="I92" s="74" t="s">
        <v>3</v>
      </c>
      <c r="J92" s="74" t="s">
        <v>2</v>
      </c>
    </row>
    <row r="93" spans="1:10" s="26" customFormat="1" ht="18.75" customHeight="1">
      <c r="A93" s="22">
        <v>1</v>
      </c>
      <c r="B93" s="34" t="s">
        <v>75</v>
      </c>
      <c r="C93" s="34"/>
      <c r="D93" s="22" t="s">
        <v>25</v>
      </c>
      <c r="E93" s="178">
        <v>1</v>
      </c>
      <c r="F93" s="187"/>
      <c r="G93" s="185">
        <f>ROUND(F93*(1+H93),2)</f>
        <v>0</v>
      </c>
      <c r="H93" s="31">
        <v>0.08</v>
      </c>
      <c r="I93" s="185">
        <f>ROUND(F93*E93,2)</f>
        <v>0</v>
      </c>
      <c r="J93" s="185">
        <f>ROUND(I93*(1+H93),2)</f>
        <v>0</v>
      </c>
    </row>
    <row r="94" spans="1:10" s="26" customFormat="1" ht="20.25" customHeight="1">
      <c r="A94" s="22">
        <v>2</v>
      </c>
      <c r="B94" s="214" t="s">
        <v>76</v>
      </c>
      <c r="C94" s="34" t="s">
        <v>78</v>
      </c>
      <c r="D94" s="22" t="s">
        <v>25</v>
      </c>
      <c r="E94" s="179">
        <v>400</v>
      </c>
      <c r="F94" s="187"/>
      <c r="G94" s="185">
        <f>ROUND(F94*(1+H94),2)</f>
        <v>0</v>
      </c>
      <c r="H94" s="83">
        <v>0.08</v>
      </c>
      <c r="I94" s="185">
        <f>ROUND(F94*E94,2)</f>
        <v>0</v>
      </c>
      <c r="J94" s="185">
        <f>ROUND(I94*(1+H94),2)</f>
        <v>0</v>
      </c>
    </row>
    <row r="95" spans="1:10" s="26" customFormat="1" ht="21">
      <c r="A95" s="22">
        <v>3</v>
      </c>
      <c r="B95" s="214"/>
      <c r="C95" s="34" t="s">
        <v>77</v>
      </c>
      <c r="D95" s="22" t="s">
        <v>25</v>
      </c>
      <c r="E95" s="179">
        <v>100</v>
      </c>
      <c r="F95" s="187"/>
      <c r="G95" s="185">
        <f>ROUND(F95*(1+H95),2)</f>
        <v>0</v>
      </c>
      <c r="H95" s="83">
        <v>0.08</v>
      </c>
      <c r="I95" s="185">
        <f>ROUND(F95*E95,2)</f>
        <v>0</v>
      </c>
      <c r="J95" s="185">
        <f>ROUND(I95*(1+H95),2)</f>
        <v>0</v>
      </c>
    </row>
    <row r="96" spans="1:10" s="26" customFormat="1" ht="10.5">
      <c r="A96" s="5"/>
      <c r="B96" s="36"/>
      <c r="C96" s="37"/>
      <c r="E96" s="78"/>
      <c r="F96" s="4"/>
      <c r="G96" s="39"/>
      <c r="H96" s="54" t="s">
        <v>10</v>
      </c>
      <c r="I96" s="40">
        <f>SUM(I93:I95)</f>
        <v>0</v>
      </c>
      <c r="J96" s="40">
        <f>SUM(J93:J95)</f>
        <v>0</v>
      </c>
    </row>
    <row r="97" spans="1:10" s="26" customFormat="1" ht="10.5">
      <c r="A97" s="41"/>
      <c r="B97" s="4"/>
      <c r="C97" s="4"/>
      <c r="D97" s="4"/>
      <c r="E97" s="60"/>
      <c r="F97" s="4"/>
      <c r="G97" s="4"/>
      <c r="H97" s="102"/>
      <c r="I97" s="102"/>
      <c r="J97" s="102" t="s">
        <v>6</v>
      </c>
    </row>
    <row r="98" spans="1:10" s="26" customFormat="1" ht="10.5">
      <c r="A98" s="41"/>
      <c r="B98" s="4"/>
      <c r="C98" s="4"/>
      <c r="D98" s="4"/>
      <c r="E98" s="60"/>
      <c r="F98" s="4"/>
      <c r="G98" s="4"/>
      <c r="H98" s="4"/>
      <c r="I98" s="4"/>
      <c r="J98" s="41" t="s">
        <v>7</v>
      </c>
    </row>
    <row r="99" spans="1:6" s="26" customFormat="1" ht="10.5">
      <c r="A99" s="5"/>
      <c r="B99" s="82" t="s">
        <v>35</v>
      </c>
      <c r="C99" s="36"/>
      <c r="D99" s="5"/>
      <c r="E99" s="86"/>
      <c r="F99" s="81"/>
    </row>
    <row r="100" spans="1:10" s="26" customFormat="1" ht="29.25">
      <c r="A100" s="46" t="s">
        <v>37</v>
      </c>
      <c r="B100" s="87" t="s">
        <v>0</v>
      </c>
      <c r="C100" s="47" t="s">
        <v>8</v>
      </c>
      <c r="D100" s="47" t="s">
        <v>16</v>
      </c>
      <c r="E100" s="88" t="s">
        <v>1</v>
      </c>
      <c r="F100" s="19" t="s">
        <v>15</v>
      </c>
      <c r="G100" s="74" t="s">
        <v>5</v>
      </c>
      <c r="H100" s="47" t="s">
        <v>38</v>
      </c>
      <c r="I100" s="74" t="s">
        <v>3</v>
      </c>
      <c r="J100" s="74" t="s">
        <v>2</v>
      </c>
    </row>
    <row r="101" spans="1:10" s="26" customFormat="1" ht="21" customHeight="1">
      <c r="A101" s="22">
        <v>1</v>
      </c>
      <c r="B101" s="204" t="s">
        <v>79</v>
      </c>
      <c r="C101" s="34" t="s">
        <v>80</v>
      </c>
      <c r="D101" s="22" t="s">
        <v>25</v>
      </c>
      <c r="E101" s="178">
        <v>10</v>
      </c>
      <c r="F101" s="187"/>
      <c r="G101" s="185">
        <f>ROUND(F101*(1+H101),2)</f>
        <v>0</v>
      </c>
      <c r="H101" s="31">
        <v>0.08</v>
      </c>
      <c r="I101" s="185">
        <f>ROUND(F101*E101,2)</f>
        <v>0</v>
      </c>
      <c r="J101" s="185">
        <f>ROUND(I101*(1+H101),2)</f>
        <v>0</v>
      </c>
    </row>
    <row r="102" spans="1:10" s="26" customFormat="1" ht="21">
      <c r="A102" s="22">
        <v>2</v>
      </c>
      <c r="B102" s="205"/>
      <c r="C102" s="34" t="s">
        <v>81</v>
      </c>
      <c r="D102" s="22" t="s">
        <v>25</v>
      </c>
      <c r="E102" s="179">
        <v>14</v>
      </c>
      <c r="F102" s="187"/>
      <c r="G102" s="185">
        <f>ROUND(F102*(1+H102),2)</f>
        <v>0</v>
      </c>
      <c r="H102" s="83">
        <v>0.08</v>
      </c>
      <c r="I102" s="185">
        <f>ROUND(F102*E102,2)</f>
        <v>0</v>
      </c>
      <c r="J102" s="185">
        <f>ROUND(I102*(1+H102),2)</f>
        <v>0</v>
      </c>
    </row>
    <row r="103" spans="1:10" s="26" customFormat="1" ht="21">
      <c r="A103" s="22">
        <v>3</v>
      </c>
      <c r="B103" s="205"/>
      <c r="C103" s="34" t="s">
        <v>82</v>
      </c>
      <c r="D103" s="22" t="s">
        <v>25</v>
      </c>
      <c r="E103" s="179">
        <v>6</v>
      </c>
      <c r="F103" s="187"/>
      <c r="G103" s="185">
        <f>ROUND(F103*(1+H103),2)</f>
        <v>0</v>
      </c>
      <c r="H103" s="83">
        <v>0.08</v>
      </c>
      <c r="I103" s="185">
        <f>ROUND(F103*E103,2)</f>
        <v>0</v>
      </c>
      <c r="J103" s="185">
        <f>ROUND(I103*(1+H103),2)</f>
        <v>0</v>
      </c>
    </row>
    <row r="104" spans="1:10" s="26" customFormat="1" ht="21">
      <c r="A104" s="22">
        <v>4</v>
      </c>
      <c r="B104" s="206"/>
      <c r="C104" s="34" t="s">
        <v>83</v>
      </c>
      <c r="D104" s="22" t="s">
        <v>25</v>
      </c>
      <c r="E104" s="179">
        <v>8</v>
      </c>
      <c r="F104" s="187"/>
      <c r="G104" s="185">
        <f>ROUND(F104*(1+H104),2)</f>
        <v>0</v>
      </c>
      <c r="H104" s="83">
        <v>0.08</v>
      </c>
      <c r="I104" s="185">
        <f>ROUND(F104*E104,2)</f>
        <v>0</v>
      </c>
      <c r="J104" s="185">
        <f>ROUND(I104*(1+H104),2)</f>
        <v>0</v>
      </c>
    </row>
    <row r="105" spans="1:10" s="26" customFormat="1" ht="10.5">
      <c r="A105" s="5"/>
      <c r="B105" s="36"/>
      <c r="C105" s="37"/>
      <c r="E105" s="78"/>
      <c r="F105" s="4"/>
      <c r="G105" s="39"/>
      <c r="H105" s="54" t="s">
        <v>10</v>
      </c>
      <c r="I105" s="40">
        <f>SUM(I101:I104)</f>
        <v>0</v>
      </c>
      <c r="J105" s="40">
        <f>SUM(J101:J104)</f>
        <v>0</v>
      </c>
    </row>
    <row r="106" spans="1:10" s="26" customFormat="1" ht="10.5">
      <c r="A106" s="41"/>
      <c r="B106" s="4"/>
      <c r="C106" s="4"/>
      <c r="D106" s="4"/>
      <c r="E106" s="60"/>
      <c r="F106" s="4"/>
      <c r="G106" s="4"/>
      <c r="H106" s="102"/>
      <c r="I106" s="102"/>
      <c r="J106" s="102" t="s">
        <v>6</v>
      </c>
    </row>
    <row r="107" spans="1:10" s="26" customFormat="1" ht="10.5">
      <c r="A107" s="41"/>
      <c r="B107" s="4"/>
      <c r="C107" s="4"/>
      <c r="D107" s="4"/>
      <c r="E107" s="60"/>
      <c r="F107" s="4"/>
      <c r="G107" s="4"/>
      <c r="H107" s="4"/>
      <c r="I107" s="4"/>
      <c r="J107" s="41" t="s">
        <v>7</v>
      </c>
    </row>
    <row r="108" spans="1:10" s="26" customFormat="1" ht="10.5">
      <c r="A108" s="41"/>
      <c r="B108" s="98" t="s">
        <v>36</v>
      </c>
      <c r="C108" s="4"/>
      <c r="D108" s="4"/>
      <c r="E108" s="60"/>
      <c r="F108" s="4"/>
      <c r="G108" s="4"/>
      <c r="H108" s="4"/>
      <c r="I108" s="4"/>
      <c r="J108" s="41"/>
    </row>
    <row r="109" spans="1:10" s="26" customFormat="1" ht="29.25">
      <c r="A109" s="46" t="s">
        <v>37</v>
      </c>
      <c r="B109" s="87" t="s">
        <v>0</v>
      </c>
      <c r="C109" s="47" t="s">
        <v>8</v>
      </c>
      <c r="D109" s="47" t="s">
        <v>16</v>
      </c>
      <c r="E109" s="88" t="s">
        <v>1</v>
      </c>
      <c r="F109" s="19" t="s">
        <v>15</v>
      </c>
      <c r="G109" s="74" t="s">
        <v>5</v>
      </c>
      <c r="H109" s="47" t="s">
        <v>38</v>
      </c>
      <c r="I109" s="74" t="s">
        <v>3</v>
      </c>
      <c r="J109" s="74" t="s">
        <v>2</v>
      </c>
    </row>
    <row r="110" spans="1:10" s="26" customFormat="1" ht="21" customHeight="1">
      <c r="A110" s="89">
        <v>1</v>
      </c>
      <c r="B110" s="33" t="s">
        <v>84</v>
      </c>
      <c r="C110" s="33" t="s">
        <v>85</v>
      </c>
      <c r="D110" s="29" t="s">
        <v>25</v>
      </c>
      <c r="E110" s="178">
        <v>10</v>
      </c>
      <c r="F110" s="187"/>
      <c r="G110" s="185">
        <f aca="true" t="shared" si="3" ref="G110:G115">ROUND(F110*(1+H110),2)</f>
        <v>0</v>
      </c>
      <c r="H110" s="31">
        <v>0.08</v>
      </c>
      <c r="I110" s="185">
        <f aca="true" t="shared" si="4" ref="I110:I115">ROUND(F110*E110,2)</f>
        <v>0</v>
      </c>
      <c r="J110" s="185">
        <f aca="true" t="shared" si="5" ref="J110:J115">ROUND(I110*(1+H110),2)</f>
        <v>0</v>
      </c>
    </row>
    <row r="111" spans="1:10" s="26" customFormat="1" ht="11.25">
      <c r="A111" s="22">
        <v>2</v>
      </c>
      <c r="B111" s="207" t="s">
        <v>86</v>
      </c>
      <c r="C111" s="28" t="s">
        <v>87</v>
      </c>
      <c r="D111" s="29" t="s">
        <v>25</v>
      </c>
      <c r="E111" s="179">
        <v>380</v>
      </c>
      <c r="F111" s="187"/>
      <c r="G111" s="185">
        <f t="shared" si="3"/>
        <v>0</v>
      </c>
      <c r="H111" s="31">
        <v>0.08</v>
      </c>
      <c r="I111" s="185">
        <f t="shared" si="4"/>
        <v>0</v>
      </c>
      <c r="J111" s="185">
        <f t="shared" si="5"/>
        <v>0</v>
      </c>
    </row>
    <row r="112" spans="1:10" s="26" customFormat="1" ht="11.25">
      <c r="A112" s="22">
        <v>3</v>
      </c>
      <c r="B112" s="208"/>
      <c r="C112" s="28" t="s">
        <v>88</v>
      </c>
      <c r="D112" s="29" t="s">
        <v>25</v>
      </c>
      <c r="E112" s="179">
        <v>774</v>
      </c>
      <c r="F112" s="187"/>
      <c r="G112" s="185">
        <f t="shared" si="3"/>
        <v>0</v>
      </c>
      <c r="H112" s="31">
        <v>0.08</v>
      </c>
      <c r="I112" s="185">
        <f t="shared" si="4"/>
        <v>0</v>
      </c>
      <c r="J112" s="185">
        <f t="shared" si="5"/>
        <v>0</v>
      </c>
    </row>
    <row r="113" spans="1:10" s="26" customFormat="1" ht="11.25">
      <c r="A113" s="22">
        <v>4</v>
      </c>
      <c r="B113" s="209"/>
      <c r="C113" s="28" t="s">
        <v>89</v>
      </c>
      <c r="D113" s="29" t="s">
        <v>25</v>
      </c>
      <c r="E113" s="179">
        <v>740</v>
      </c>
      <c r="F113" s="187"/>
      <c r="G113" s="185">
        <f t="shared" si="3"/>
        <v>0</v>
      </c>
      <c r="H113" s="31">
        <v>0.08</v>
      </c>
      <c r="I113" s="185">
        <f t="shared" si="4"/>
        <v>0</v>
      </c>
      <c r="J113" s="185">
        <f t="shared" si="5"/>
        <v>0</v>
      </c>
    </row>
    <row r="114" spans="1:10" s="26" customFormat="1" ht="11.25">
      <c r="A114" s="22">
        <v>5</v>
      </c>
      <c r="B114" s="210" t="s">
        <v>90</v>
      </c>
      <c r="C114" s="28" t="s">
        <v>91</v>
      </c>
      <c r="D114" s="29" t="s">
        <v>25</v>
      </c>
      <c r="E114" s="179">
        <v>120</v>
      </c>
      <c r="F114" s="187"/>
      <c r="G114" s="185">
        <f t="shared" si="3"/>
        <v>0</v>
      </c>
      <c r="H114" s="31">
        <v>0.08</v>
      </c>
      <c r="I114" s="185">
        <f t="shared" si="4"/>
        <v>0</v>
      </c>
      <c r="J114" s="185">
        <f t="shared" si="5"/>
        <v>0</v>
      </c>
    </row>
    <row r="115" spans="1:10" s="26" customFormat="1" ht="11.25">
      <c r="A115" s="22">
        <v>6</v>
      </c>
      <c r="B115" s="211"/>
      <c r="C115" s="75" t="s">
        <v>92</v>
      </c>
      <c r="D115" s="29" t="s">
        <v>25</v>
      </c>
      <c r="E115" s="179">
        <v>120</v>
      </c>
      <c r="F115" s="187"/>
      <c r="G115" s="185">
        <f t="shared" si="3"/>
        <v>0</v>
      </c>
      <c r="H115" s="31">
        <v>0.08</v>
      </c>
      <c r="I115" s="185">
        <f t="shared" si="4"/>
        <v>0</v>
      </c>
      <c r="J115" s="185">
        <f t="shared" si="5"/>
        <v>0</v>
      </c>
    </row>
    <row r="116" spans="1:10" s="26" customFormat="1" ht="10.5">
      <c r="A116" s="35"/>
      <c r="B116" s="90"/>
      <c r="C116" s="90"/>
      <c r="D116" s="59"/>
      <c r="E116" s="59"/>
      <c r="F116" s="91"/>
      <c r="G116" s="92"/>
      <c r="H116" s="93" t="s">
        <v>10</v>
      </c>
      <c r="I116" s="94">
        <f>SUM(I110:I115)</f>
        <v>0</v>
      </c>
      <c r="J116" s="94">
        <f>SUM(J110:J115)</f>
        <v>0</v>
      </c>
    </row>
    <row r="117" spans="1:10" s="26" customFormat="1" ht="10.5">
      <c r="A117" s="41"/>
      <c r="B117" s="4"/>
      <c r="C117" s="4"/>
      <c r="D117" s="4"/>
      <c r="E117" s="60"/>
      <c r="F117" s="4"/>
      <c r="G117" s="4"/>
      <c r="H117" s="4"/>
      <c r="I117" s="4"/>
      <c r="J117" s="102" t="s">
        <v>6</v>
      </c>
    </row>
    <row r="118" spans="1:10" s="26" customFormat="1" ht="10.5">
      <c r="A118" s="41"/>
      <c r="B118" s="4"/>
      <c r="C118" s="4"/>
      <c r="D118" s="4"/>
      <c r="E118" s="60"/>
      <c r="F118" s="4"/>
      <c r="G118" s="4"/>
      <c r="H118" s="4"/>
      <c r="I118" s="4"/>
      <c r="J118" s="41" t="s">
        <v>7</v>
      </c>
    </row>
    <row r="119" spans="1:10" s="26" customFormat="1" ht="10.5">
      <c r="A119" s="41"/>
      <c r="B119" s="4"/>
      <c r="C119" s="5"/>
      <c r="D119" s="4"/>
      <c r="E119" s="6"/>
      <c r="F119" s="7"/>
      <c r="G119" s="4"/>
      <c r="H119" s="4"/>
      <c r="I119" s="4"/>
      <c r="J119" s="41"/>
    </row>
    <row r="120" spans="1:6" s="26" customFormat="1" ht="10.5">
      <c r="A120" s="5"/>
      <c r="B120" s="82" t="s">
        <v>109</v>
      </c>
      <c r="C120" s="36"/>
      <c r="D120" s="5"/>
      <c r="E120" s="86"/>
      <c r="F120" s="81"/>
    </row>
    <row r="121" spans="1:10" s="26" customFormat="1" ht="29.25">
      <c r="A121" s="46" t="s">
        <v>37</v>
      </c>
      <c r="B121" s="87" t="s">
        <v>93</v>
      </c>
      <c r="C121" s="47" t="s">
        <v>8</v>
      </c>
      <c r="D121" s="47" t="s">
        <v>16</v>
      </c>
      <c r="E121" s="88" t="s">
        <v>1</v>
      </c>
      <c r="F121" s="19" t="s">
        <v>15</v>
      </c>
      <c r="G121" s="74" t="s">
        <v>5</v>
      </c>
      <c r="H121" s="47" t="s">
        <v>38</v>
      </c>
      <c r="I121" s="74" t="s">
        <v>3</v>
      </c>
      <c r="J121" s="74" t="s">
        <v>2</v>
      </c>
    </row>
    <row r="122" spans="1:10" s="26" customFormat="1" ht="115.5">
      <c r="A122" s="22">
        <v>1</v>
      </c>
      <c r="B122" s="34" t="s">
        <v>94</v>
      </c>
      <c r="C122" s="34" t="s">
        <v>9</v>
      </c>
      <c r="D122" s="22" t="s">
        <v>25</v>
      </c>
      <c r="E122" s="178">
        <v>1532</v>
      </c>
      <c r="F122" s="187"/>
      <c r="G122" s="185">
        <f>ROUND(F122*(1+H122),2)</f>
        <v>0</v>
      </c>
      <c r="H122" s="31">
        <v>0.08</v>
      </c>
      <c r="I122" s="185">
        <f>ROUND(F122*E122,2)</f>
        <v>0</v>
      </c>
      <c r="J122" s="185">
        <f>ROUND(I122*(1+H122),2)</f>
        <v>0</v>
      </c>
    </row>
    <row r="123" spans="1:10" s="26" customFormat="1" ht="21">
      <c r="A123" s="22">
        <v>2</v>
      </c>
      <c r="B123" s="34" t="s">
        <v>95</v>
      </c>
      <c r="C123" s="34"/>
      <c r="D123" s="22" t="s">
        <v>25</v>
      </c>
      <c r="E123" s="179">
        <v>1800</v>
      </c>
      <c r="F123" s="187"/>
      <c r="G123" s="185">
        <f>ROUND(F123*(1+H123),2)</f>
        <v>0</v>
      </c>
      <c r="H123" s="83">
        <v>0.08</v>
      </c>
      <c r="I123" s="185">
        <f>ROUND(F123*E123,2)</f>
        <v>0</v>
      </c>
      <c r="J123" s="185">
        <f>ROUND(I123*(1+H123),2)</f>
        <v>0</v>
      </c>
    </row>
    <row r="124" spans="1:10" s="26" customFormat="1" ht="31.5">
      <c r="A124" s="22">
        <v>3</v>
      </c>
      <c r="B124" s="34" t="s">
        <v>96</v>
      </c>
      <c r="C124" s="34"/>
      <c r="D124" s="22" t="s">
        <v>25</v>
      </c>
      <c r="E124" s="179">
        <v>1490</v>
      </c>
      <c r="F124" s="187"/>
      <c r="G124" s="185">
        <f>ROUND(F124*(1+H124),2)</f>
        <v>0</v>
      </c>
      <c r="H124" s="83">
        <v>0.08</v>
      </c>
      <c r="I124" s="185">
        <f>ROUND(F124*E124,2)</f>
        <v>0</v>
      </c>
      <c r="J124" s="185">
        <f>ROUND(I124*(1+H124),2)</f>
        <v>0</v>
      </c>
    </row>
    <row r="125" spans="1:10" s="26" customFormat="1" ht="21">
      <c r="A125" s="22">
        <v>4</v>
      </c>
      <c r="B125" s="34" t="s">
        <v>97</v>
      </c>
      <c r="C125" s="34"/>
      <c r="D125" s="22" t="s">
        <v>25</v>
      </c>
      <c r="E125" s="179">
        <v>252</v>
      </c>
      <c r="F125" s="187"/>
      <c r="G125" s="185">
        <f>ROUND(F125*(1+H125),2)</f>
        <v>0</v>
      </c>
      <c r="H125" s="83">
        <v>0.08</v>
      </c>
      <c r="I125" s="185">
        <f>ROUND(F125*E125,2)</f>
        <v>0</v>
      </c>
      <c r="J125" s="185">
        <f>ROUND(I125*(1+H125),2)</f>
        <v>0</v>
      </c>
    </row>
    <row r="126" spans="1:10" s="26" customFormat="1" ht="11.25">
      <c r="A126" s="22">
        <v>5</v>
      </c>
      <c r="B126" s="34" t="s">
        <v>98</v>
      </c>
      <c r="C126" s="34"/>
      <c r="D126" s="22" t="s">
        <v>25</v>
      </c>
      <c r="E126" s="179">
        <v>1452</v>
      </c>
      <c r="F126" s="187"/>
      <c r="G126" s="185">
        <f>ROUND(F126*(1+H126),2)</f>
        <v>0</v>
      </c>
      <c r="H126" s="83">
        <v>0.08</v>
      </c>
      <c r="I126" s="185">
        <f>ROUND(F126*E126,2)</f>
        <v>0</v>
      </c>
      <c r="J126" s="185">
        <f>ROUND(I126*(1+H126),2)</f>
        <v>0</v>
      </c>
    </row>
    <row r="127" spans="1:10" s="26" customFormat="1" ht="10.5">
      <c r="A127" s="5"/>
      <c r="B127" s="100" t="s">
        <v>111</v>
      </c>
      <c r="C127" s="37"/>
      <c r="E127" s="78"/>
      <c r="F127" s="4"/>
      <c r="G127" s="39"/>
      <c r="H127" s="54" t="s">
        <v>10</v>
      </c>
      <c r="I127" s="40">
        <f>SUM(I122:I126)</f>
        <v>0</v>
      </c>
      <c r="J127" s="40">
        <f>SUM(J122:J126)</f>
        <v>0</v>
      </c>
    </row>
    <row r="128" spans="1:10" s="26" customFormat="1" ht="10.5">
      <c r="A128" s="41"/>
      <c r="B128" s="4"/>
      <c r="C128" s="4"/>
      <c r="D128" s="4"/>
      <c r="E128" s="60"/>
      <c r="F128" s="4"/>
      <c r="G128" s="4"/>
      <c r="H128" s="102"/>
      <c r="I128" s="102"/>
      <c r="J128" s="102" t="s">
        <v>6</v>
      </c>
    </row>
    <row r="129" spans="1:10" s="26" customFormat="1" ht="10.5">
      <c r="A129" s="41"/>
      <c r="B129" s="4"/>
      <c r="C129" s="4"/>
      <c r="D129" s="4"/>
      <c r="E129" s="60"/>
      <c r="F129" s="4"/>
      <c r="G129" s="4"/>
      <c r="H129" s="4"/>
      <c r="I129" s="4"/>
      <c r="J129" s="41" t="s">
        <v>7</v>
      </c>
    </row>
    <row r="130" spans="1:10" s="26" customFormat="1" ht="10.5">
      <c r="A130" s="41"/>
      <c r="B130" s="4"/>
      <c r="C130" s="5"/>
      <c r="D130" s="4"/>
      <c r="E130" s="6"/>
      <c r="F130" s="7"/>
      <c r="G130" s="4"/>
      <c r="H130" s="4"/>
      <c r="I130" s="4"/>
      <c r="J130" s="41"/>
    </row>
    <row r="131" spans="1:6" s="26" customFormat="1" ht="10.5">
      <c r="A131" s="5"/>
      <c r="B131" s="82" t="s">
        <v>122</v>
      </c>
      <c r="C131" s="36"/>
      <c r="D131" s="5"/>
      <c r="E131" s="86"/>
      <c r="F131" s="81"/>
    </row>
    <row r="132" spans="1:10" s="26" customFormat="1" ht="29.25">
      <c r="A132" s="46" t="s">
        <v>37</v>
      </c>
      <c r="B132" s="87" t="s">
        <v>0</v>
      </c>
      <c r="C132" s="47" t="s">
        <v>8</v>
      </c>
      <c r="D132" s="47" t="s">
        <v>16</v>
      </c>
      <c r="E132" s="88" t="s">
        <v>1</v>
      </c>
      <c r="F132" s="19" t="s">
        <v>15</v>
      </c>
      <c r="G132" s="74" t="s">
        <v>5</v>
      </c>
      <c r="H132" s="47" t="s">
        <v>38</v>
      </c>
      <c r="I132" s="74" t="s">
        <v>3</v>
      </c>
      <c r="J132" s="74" t="s">
        <v>2</v>
      </c>
    </row>
    <row r="133" spans="1:10" s="26" customFormat="1" ht="21" customHeight="1">
      <c r="A133" s="22">
        <v>1</v>
      </c>
      <c r="B133" s="34" t="s">
        <v>99</v>
      </c>
      <c r="C133" s="34"/>
      <c r="D133" s="22" t="s">
        <v>25</v>
      </c>
      <c r="E133" s="178">
        <v>26</v>
      </c>
      <c r="F133" s="187"/>
      <c r="G133" s="185">
        <f>ROUND(F133*(1+H133),2)</f>
        <v>0</v>
      </c>
      <c r="H133" s="31">
        <v>0.08</v>
      </c>
      <c r="I133" s="185">
        <f>ROUND(F133*E133,2)</f>
        <v>0</v>
      </c>
      <c r="J133" s="185">
        <f>ROUND(I133*(1+H133),2)</f>
        <v>0</v>
      </c>
    </row>
    <row r="134" spans="1:10" s="26" customFormat="1" ht="21">
      <c r="A134" s="22">
        <v>2</v>
      </c>
      <c r="B134" s="34" t="s">
        <v>110</v>
      </c>
      <c r="C134" s="34"/>
      <c r="D134" s="22" t="s">
        <v>25</v>
      </c>
      <c r="E134" s="179">
        <v>28</v>
      </c>
      <c r="F134" s="187"/>
      <c r="G134" s="185">
        <f>ROUND(F134*(1+H134),2)</f>
        <v>0</v>
      </c>
      <c r="H134" s="83">
        <v>0.08</v>
      </c>
      <c r="I134" s="185">
        <f>ROUND(F134*E134,2)</f>
        <v>0</v>
      </c>
      <c r="J134" s="185">
        <f>ROUND(I134*(1+H134),2)</f>
        <v>0</v>
      </c>
    </row>
    <row r="135" spans="1:10" s="26" customFormat="1" ht="10.5">
      <c r="A135" s="5"/>
      <c r="B135" s="36"/>
      <c r="C135" s="37"/>
      <c r="E135" s="78"/>
      <c r="F135" s="4"/>
      <c r="G135" s="39"/>
      <c r="H135" s="54" t="s">
        <v>10</v>
      </c>
      <c r="I135" s="40">
        <f>SUM(I133:I134)</f>
        <v>0</v>
      </c>
      <c r="J135" s="40">
        <f>SUM(J133:J134)</f>
        <v>0</v>
      </c>
    </row>
    <row r="136" spans="1:10" s="26" customFormat="1" ht="10.5">
      <c r="A136" s="41"/>
      <c r="B136" s="4"/>
      <c r="C136" s="4"/>
      <c r="D136" s="4"/>
      <c r="E136" s="60"/>
      <c r="F136" s="4"/>
      <c r="G136" s="4"/>
      <c r="H136" s="102"/>
      <c r="I136" s="102"/>
      <c r="J136" s="102" t="s">
        <v>6</v>
      </c>
    </row>
    <row r="137" spans="1:10" s="26" customFormat="1" ht="10.5">
      <c r="A137" s="41"/>
      <c r="B137" s="4"/>
      <c r="C137" s="4"/>
      <c r="D137" s="4"/>
      <c r="E137" s="60"/>
      <c r="F137" s="4"/>
      <c r="G137" s="4"/>
      <c r="H137" s="4"/>
      <c r="I137" s="4"/>
      <c r="J137" s="41" t="s">
        <v>7</v>
      </c>
    </row>
    <row r="138" spans="1:6" s="26" customFormat="1" ht="10.5">
      <c r="A138" s="5"/>
      <c r="B138" s="82" t="s">
        <v>123</v>
      </c>
      <c r="C138" s="36"/>
      <c r="D138" s="5"/>
      <c r="E138" s="86"/>
      <c r="F138" s="81"/>
    </row>
    <row r="139" spans="1:10" s="26" customFormat="1" ht="29.25">
      <c r="A139" s="46" t="s">
        <v>37</v>
      </c>
      <c r="B139" s="87" t="s">
        <v>0</v>
      </c>
      <c r="C139" s="47" t="s">
        <v>8</v>
      </c>
      <c r="D139" s="47" t="s">
        <v>16</v>
      </c>
      <c r="E139" s="88" t="s">
        <v>1</v>
      </c>
      <c r="F139" s="19" t="s">
        <v>15</v>
      </c>
      <c r="G139" s="74" t="s">
        <v>5</v>
      </c>
      <c r="H139" s="47" t="s">
        <v>39</v>
      </c>
      <c r="I139" s="74" t="s">
        <v>3</v>
      </c>
      <c r="J139" s="74" t="s">
        <v>2</v>
      </c>
    </row>
    <row r="140" spans="1:10" s="26" customFormat="1" ht="63">
      <c r="A140" s="22">
        <v>1</v>
      </c>
      <c r="B140" s="34" t="s">
        <v>112</v>
      </c>
      <c r="C140" s="34"/>
      <c r="D140" s="22" t="s">
        <v>25</v>
      </c>
      <c r="E140" s="178">
        <v>3600</v>
      </c>
      <c r="F140" s="187"/>
      <c r="G140" s="185">
        <f>ROUND(F140*(1+H140),2)</f>
        <v>0</v>
      </c>
      <c r="H140" s="31">
        <v>0.08</v>
      </c>
      <c r="I140" s="185">
        <f>ROUND(F140*E140,2)</f>
        <v>0</v>
      </c>
      <c r="J140" s="185">
        <f>ROUND(I140*(1+H140),2)</f>
        <v>0</v>
      </c>
    </row>
    <row r="141" spans="1:10" s="26" customFormat="1" ht="20.25" customHeight="1">
      <c r="A141" s="22">
        <v>2</v>
      </c>
      <c r="B141" s="34" t="s">
        <v>113</v>
      </c>
      <c r="C141" s="34"/>
      <c r="D141" s="22" t="s">
        <v>25</v>
      </c>
      <c r="E141" s="179">
        <v>200</v>
      </c>
      <c r="F141" s="84" t="e">
        <f>#REF!*1.023</f>
        <v>#REF!</v>
      </c>
      <c r="G141" s="30" t="e">
        <f>ROUND(F141*(1+H141),2)</f>
        <v>#REF!</v>
      </c>
      <c r="H141" s="83">
        <v>0.08</v>
      </c>
      <c r="I141" s="30" t="e">
        <f>ROUND(F141*E141,2)</f>
        <v>#REF!</v>
      </c>
      <c r="J141" s="30" t="e">
        <f>ROUND(I141*(1+H141),2)</f>
        <v>#REF!</v>
      </c>
    </row>
    <row r="142" spans="1:10" s="26" customFormat="1" ht="10.5">
      <c r="A142" s="5"/>
      <c r="B142" s="203" t="s">
        <v>114</v>
      </c>
      <c r="C142" s="203"/>
      <c r="D142" s="203"/>
      <c r="E142" s="203"/>
      <c r="F142" s="203"/>
      <c r="G142" s="39"/>
      <c r="H142" s="54" t="s">
        <v>10</v>
      </c>
      <c r="I142" s="40" t="e">
        <f>SUM(I140:I141)</f>
        <v>#REF!</v>
      </c>
      <c r="J142" s="40" t="e">
        <f>SUM(J140:J141)</f>
        <v>#REF!</v>
      </c>
    </row>
    <row r="143" spans="1:10" s="26" customFormat="1" ht="10.5">
      <c r="A143" s="41"/>
      <c r="B143" s="4"/>
      <c r="C143" s="4"/>
      <c r="D143" s="4"/>
      <c r="E143" s="60"/>
      <c r="F143" s="4"/>
      <c r="G143" s="4"/>
      <c r="H143" s="102"/>
      <c r="I143" s="102"/>
      <c r="J143" s="102" t="s">
        <v>6</v>
      </c>
    </row>
    <row r="144" spans="1:10" s="26" customFormat="1" ht="10.5">
      <c r="A144" s="41"/>
      <c r="B144" s="4"/>
      <c r="C144" s="4"/>
      <c r="D144" s="4"/>
      <c r="E144" s="60"/>
      <c r="F144" s="4"/>
      <c r="G144" s="4"/>
      <c r="H144" s="4"/>
      <c r="I144" s="4"/>
      <c r="J144" s="41" t="s">
        <v>7</v>
      </c>
    </row>
    <row r="145" spans="1:6" s="26" customFormat="1" ht="10.5">
      <c r="A145" s="5"/>
      <c r="B145" s="82" t="s">
        <v>124</v>
      </c>
      <c r="C145" s="36"/>
      <c r="D145" s="5"/>
      <c r="E145" s="86"/>
      <c r="F145" s="81"/>
    </row>
    <row r="146" spans="1:10" s="26" customFormat="1" ht="29.25">
      <c r="A146" s="46" t="s">
        <v>37</v>
      </c>
      <c r="B146" s="87" t="s">
        <v>0</v>
      </c>
      <c r="C146" s="47" t="s">
        <v>8</v>
      </c>
      <c r="D146" s="47" t="s">
        <v>16</v>
      </c>
      <c r="E146" s="88" t="s">
        <v>1</v>
      </c>
      <c r="F146" s="19" t="s">
        <v>15</v>
      </c>
      <c r="G146" s="74" t="s">
        <v>5</v>
      </c>
      <c r="H146" s="47" t="s">
        <v>38</v>
      </c>
      <c r="I146" s="74" t="s">
        <v>3</v>
      </c>
      <c r="J146" s="74" t="s">
        <v>2</v>
      </c>
    </row>
    <row r="147" spans="1:10" s="26" customFormat="1" ht="21" customHeight="1">
      <c r="A147" s="22">
        <v>1</v>
      </c>
      <c r="B147" s="34" t="s">
        <v>116</v>
      </c>
      <c r="C147" s="34" t="s">
        <v>120</v>
      </c>
      <c r="D147" s="22" t="s">
        <v>25</v>
      </c>
      <c r="E147" s="178">
        <v>50</v>
      </c>
      <c r="F147" s="187"/>
      <c r="G147" s="185">
        <f>ROUND(F147*(1+H147),2)</f>
        <v>0</v>
      </c>
      <c r="H147" s="31">
        <v>0.08</v>
      </c>
      <c r="I147" s="185">
        <f>ROUND(F147*E147,2)</f>
        <v>0</v>
      </c>
      <c r="J147" s="185">
        <f>ROUND(I147*(1+H147),2)</f>
        <v>0</v>
      </c>
    </row>
    <row r="148" spans="1:10" s="26" customFormat="1" ht="21">
      <c r="A148" s="22">
        <v>2</v>
      </c>
      <c r="B148" s="34" t="s">
        <v>117</v>
      </c>
      <c r="C148" s="34" t="s">
        <v>120</v>
      </c>
      <c r="D148" s="22" t="s">
        <v>25</v>
      </c>
      <c r="E148" s="179">
        <v>40</v>
      </c>
      <c r="F148" s="187"/>
      <c r="G148" s="185">
        <f>ROUND(F148*(1+H148),2)</f>
        <v>0</v>
      </c>
      <c r="H148" s="31">
        <v>0.08</v>
      </c>
      <c r="I148" s="185">
        <f>ROUND(F148*E148,2)</f>
        <v>0</v>
      </c>
      <c r="J148" s="185">
        <f>ROUND(I148*(1+H148),2)</f>
        <v>0</v>
      </c>
    </row>
    <row r="149" spans="1:10" s="26" customFormat="1" ht="21">
      <c r="A149" s="22">
        <v>3</v>
      </c>
      <c r="B149" s="34" t="s">
        <v>118</v>
      </c>
      <c r="C149" s="34" t="s">
        <v>120</v>
      </c>
      <c r="D149" s="22" t="s">
        <v>25</v>
      </c>
      <c r="E149" s="179">
        <v>20</v>
      </c>
      <c r="F149" s="187"/>
      <c r="G149" s="185">
        <f>ROUND(F149*(1+H149),2)</f>
        <v>0</v>
      </c>
      <c r="H149" s="31">
        <v>0.08</v>
      </c>
      <c r="I149" s="185">
        <f>ROUND(F149*E149,2)</f>
        <v>0</v>
      </c>
      <c r="J149" s="185">
        <f>ROUND(I149*(1+H149),2)</f>
        <v>0</v>
      </c>
    </row>
    <row r="150" spans="1:10" s="26" customFormat="1" ht="21">
      <c r="A150" s="22">
        <v>4</v>
      </c>
      <c r="B150" s="34" t="s">
        <v>119</v>
      </c>
      <c r="C150" s="34" t="s">
        <v>120</v>
      </c>
      <c r="D150" s="22" t="s">
        <v>25</v>
      </c>
      <c r="E150" s="179">
        <v>120</v>
      </c>
      <c r="F150" s="187"/>
      <c r="G150" s="185">
        <f>ROUND(F150*(1+H150),2)</f>
        <v>0</v>
      </c>
      <c r="H150" s="31">
        <v>0.08</v>
      </c>
      <c r="I150" s="185">
        <f>ROUND(F150*E150,2)</f>
        <v>0</v>
      </c>
      <c r="J150" s="185">
        <f>ROUND(I150*(1+H150),2)</f>
        <v>0</v>
      </c>
    </row>
    <row r="151" spans="1:10" s="26" customFormat="1" ht="10.5">
      <c r="A151" s="5"/>
      <c r="B151" s="203" t="s">
        <v>115</v>
      </c>
      <c r="C151" s="203"/>
      <c r="D151" s="203"/>
      <c r="E151" s="203"/>
      <c r="F151" s="203"/>
      <c r="G151" s="39"/>
      <c r="H151" s="54" t="s">
        <v>10</v>
      </c>
      <c r="I151" s="40">
        <f>SUM(I147:I150)</f>
        <v>0</v>
      </c>
      <c r="J151" s="40">
        <f>SUM(J147:J150)</f>
        <v>0</v>
      </c>
    </row>
    <row r="152" spans="1:10" s="26" customFormat="1" ht="10.5">
      <c r="A152" s="41"/>
      <c r="B152" s="4" t="s">
        <v>121</v>
      </c>
      <c r="C152" s="4"/>
      <c r="D152" s="4"/>
      <c r="E152" s="60"/>
      <c r="F152" s="4"/>
      <c r="G152" s="4"/>
      <c r="H152" s="102"/>
      <c r="I152" s="102"/>
      <c r="J152" s="102" t="s">
        <v>6</v>
      </c>
    </row>
    <row r="153" spans="1:10" s="26" customFormat="1" ht="21" customHeight="1">
      <c r="A153" s="41"/>
      <c r="B153" s="4"/>
      <c r="C153" s="4"/>
      <c r="D153" s="4"/>
      <c r="E153" s="60"/>
      <c r="F153" s="4"/>
      <c r="G153" s="4"/>
      <c r="H153" s="4"/>
      <c r="I153" s="4"/>
      <c r="J153" s="41" t="s">
        <v>7</v>
      </c>
    </row>
    <row r="154" spans="1:6" s="26" customFormat="1" ht="10.5">
      <c r="A154" s="5"/>
      <c r="B154" s="82" t="s">
        <v>126</v>
      </c>
      <c r="C154" s="36"/>
      <c r="D154" s="5"/>
      <c r="E154" s="86"/>
      <c r="F154" s="81"/>
    </row>
    <row r="155" spans="1:10" s="26" customFormat="1" ht="29.25">
      <c r="A155" s="46" t="s">
        <v>37</v>
      </c>
      <c r="B155" s="87" t="s">
        <v>0</v>
      </c>
      <c r="C155" s="47" t="s">
        <v>8</v>
      </c>
      <c r="D155" s="47" t="s">
        <v>16</v>
      </c>
      <c r="E155" s="88" t="s">
        <v>1</v>
      </c>
      <c r="F155" s="19" t="s">
        <v>15</v>
      </c>
      <c r="G155" s="74" t="s">
        <v>5</v>
      </c>
      <c r="H155" s="47" t="s">
        <v>38</v>
      </c>
      <c r="I155" s="74" t="s">
        <v>3</v>
      </c>
      <c r="J155" s="74" t="s">
        <v>2</v>
      </c>
    </row>
    <row r="156" spans="1:10" s="26" customFormat="1" ht="21">
      <c r="A156" s="22">
        <v>1</v>
      </c>
      <c r="B156" s="34" t="s">
        <v>125</v>
      </c>
      <c r="C156" s="34"/>
      <c r="D156" s="22" t="s">
        <v>25</v>
      </c>
      <c r="E156" s="178">
        <v>66</v>
      </c>
      <c r="F156" s="187"/>
      <c r="G156" s="185">
        <f>ROUND(F156*(1+H156),2)</f>
        <v>0</v>
      </c>
      <c r="H156" s="31">
        <v>0.08</v>
      </c>
      <c r="I156" s="185">
        <f>ROUND(F156*E156,2)</f>
        <v>0</v>
      </c>
      <c r="J156" s="185">
        <f>ROUND(I156*(1+H156),2)</f>
        <v>0</v>
      </c>
    </row>
    <row r="157" spans="1:10" s="26" customFormat="1" ht="10.5">
      <c r="A157" s="5"/>
      <c r="B157" s="36"/>
      <c r="C157" s="37"/>
      <c r="E157" s="78"/>
      <c r="F157" s="4"/>
      <c r="G157" s="39"/>
      <c r="H157" s="54" t="s">
        <v>10</v>
      </c>
      <c r="I157" s="40">
        <f>SUM(I156:I156)</f>
        <v>0</v>
      </c>
      <c r="J157" s="40">
        <f>SUM(J156:J156)</f>
        <v>0</v>
      </c>
    </row>
    <row r="158" spans="1:10" s="26" customFormat="1" ht="10.5">
      <c r="A158" s="41"/>
      <c r="B158" s="4"/>
      <c r="C158" s="4"/>
      <c r="D158" s="4"/>
      <c r="E158" s="60"/>
      <c r="F158" s="4"/>
      <c r="G158" s="4"/>
      <c r="H158" s="102"/>
      <c r="I158" s="102"/>
      <c r="J158" s="102" t="s">
        <v>6</v>
      </c>
    </row>
    <row r="159" spans="1:10" s="26" customFormat="1" ht="10.5">
      <c r="A159" s="41"/>
      <c r="B159" s="4"/>
      <c r="C159" s="4"/>
      <c r="D159" s="4"/>
      <c r="E159" s="60"/>
      <c r="F159" s="4"/>
      <c r="G159" s="4"/>
      <c r="H159" s="4"/>
      <c r="I159" s="4"/>
      <c r="J159" s="41" t="s">
        <v>7</v>
      </c>
    </row>
    <row r="160" spans="1:10" s="26" customFormat="1" ht="10.5">
      <c r="A160" s="41"/>
      <c r="B160" s="82" t="s">
        <v>136</v>
      </c>
      <c r="C160" s="4"/>
      <c r="D160" s="4"/>
      <c r="E160" s="60"/>
      <c r="F160" s="4"/>
      <c r="G160" s="4"/>
      <c r="H160" s="4"/>
      <c r="I160" s="4"/>
      <c r="J160" s="41"/>
    </row>
    <row r="161" spans="1:10" s="134" customFormat="1" ht="29.25">
      <c r="A161" s="129" t="s">
        <v>128</v>
      </c>
      <c r="B161" s="130" t="s">
        <v>0</v>
      </c>
      <c r="C161" s="131" t="s">
        <v>8</v>
      </c>
      <c r="D161" s="131" t="s">
        <v>129</v>
      </c>
      <c r="E161" s="132" t="s">
        <v>1</v>
      </c>
      <c r="F161" s="19" t="s">
        <v>15</v>
      </c>
      <c r="G161" s="133" t="s">
        <v>5</v>
      </c>
      <c r="H161" s="131" t="s">
        <v>26</v>
      </c>
      <c r="I161" s="133" t="s">
        <v>3</v>
      </c>
      <c r="J161" s="133" t="s">
        <v>2</v>
      </c>
    </row>
    <row r="162" spans="1:10" s="134" customFormat="1" ht="42" customHeight="1">
      <c r="A162" s="143">
        <v>1</v>
      </c>
      <c r="B162" s="215" t="s">
        <v>130</v>
      </c>
      <c r="C162" s="144" t="s">
        <v>131</v>
      </c>
      <c r="D162" s="145" t="s">
        <v>25</v>
      </c>
      <c r="E162" s="146">
        <v>32</v>
      </c>
      <c r="F162" s="187"/>
      <c r="G162" s="185">
        <f>ROUND(F162*(1+H162),2)</f>
        <v>0</v>
      </c>
      <c r="H162" s="31">
        <v>0.08</v>
      </c>
      <c r="I162" s="185">
        <f>ROUND(F162*E162,2)</f>
        <v>0</v>
      </c>
      <c r="J162" s="185">
        <f>ROUND(I162*(1+H162),2)</f>
        <v>0</v>
      </c>
    </row>
    <row r="163" spans="1:10" s="134" customFormat="1" ht="42" customHeight="1">
      <c r="A163" s="143">
        <v>2</v>
      </c>
      <c r="B163" s="216"/>
      <c r="C163" s="144" t="s">
        <v>132</v>
      </c>
      <c r="D163" s="145" t="s">
        <v>25</v>
      </c>
      <c r="E163" s="146">
        <v>32</v>
      </c>
      <c r="F163" s="187"/>
      <c r="G163" s="185">
        <f>ROUND(F163*(1+H163),2)</f>
        <v>0</v>
      </c>
      <c r="H163" s="147">
        <v>0.08</v>
      </c>
      <c r="I163" s="185">
        <f>ROUND(F163*E163,2)</f>
        <v>0</v>
      </c>
      <c r="J163" s="185">
        <f>ROUND(I163*(1+H163),2)</f>
        <v>0</v>
      </c>
    </row>
    <row r="164" spans="1:10" s="134" customFormat="1" ht="24.75" customHeight="1">
      <c r="A164" s="148">
        <v>3</v>
      </c>
      <c r="B164" s="216"/>
      <c r="C164" s="149" t="s">
        <v>133</v>
      </c>
      <c r="D164" s="150" t="s">
        <v>25</v>
      </c>
      <c r="E164" s="146">
        <v>32</v>
      </c>
      <c r="F164" s="187"/>
      <c r="G164" s="185">
        <f>ROUND(F164*(1+H164),2)</f>
        <v>0</v>
      </c>
      <c r="H164" s="151">
        <v>0.08</v>
      </c>
      <c r="I164" s="185">
        <f>ROUND(F164*E164,2)</f>
        <v>0</v>
      </c>
      <c r="J164" s="185">
        <f>ROUND(I164*(1+H164),2)</f>
        <v>0</v>
      </c>
    </row>
    <row r="165" spans="1:10" s="134" customFormat="1" ht="31.5">
      <c r="A165" s="152">
        <v>4</v>
      </c>
      <c r="B165" s="144" t="s">
        <v>134</v>
      </c>
      <c r="C165" s="144" t="s">
        <v>135</v>
      </c>
      <c r="D165" s="152" t="s">
        <v>25</v>
      </c>
      <c r="E165" s="146">
        <v>38</v>
      </c>
      <c r="F165" s="187"/>
      <c r="G165" s="185">
        <f>ROUND(F165*(1+H165),2)</f>
        <v>0</v>
      </c>
      <c r="H165" s="153">
        <v>0.08</v>
      </c>
      <c r="I165" s="185">
        <f>ROUND(F165*E165,2)</f>
        <v>0</v>
      </c>
      <c r="J165" s="185">
        <f>ROUND(I165*(1+H165),2)</f>
        <v>0</v>
      </c>
    </row>
    <row r="166" spans="1:10" s="134" customFormat="1" ht="11.25" customHeight="1">
      <c r="A166" s="135"/>
      <c r="B166" s="165"/>
      <c r="C166" s="136"/>
      <c r="E166" s="137"/>
      <c r="F166" s="138"/>
      <c r="G166" s="138"/>
      <c r="H166" s="142" t="s">
        <v>10</v>
      </c>
      <c r="I166" s="154">
        <f>SUM(I162:I165)</f>
        <v>0</v>
      </c>
      <c r="J166" s="154">
        <f>SUM(J162:J165)</f>
        <v>0</v>
      </c>
    </row>
    <row r="167" spans="1:10" s="134" customFormat="1" ht="9.75">
      <c r="A167" s="135"/>
      <c r="B167" s="139"/>
      <c r="C167" s="139"/>
      <c r="E167" s="140"/>
      <c r="F167" s="139"/>
      <c r="G167" s="139"/>
      <c r="H167" s="139"/>
      <c r="I167" s="139"/>
      <c r="J167" s="139" t="s">
        <v>6</v>
      </c>
    </row>
    <row r="168" spans="1:10" s="134" customFormat="1" ht="9.75">
      <c r="A168" s="135"/>
      <c r="B168" s="139"/>
      <c r="C168" s="139"/>
      <c r="E168" s="140"/>
      <c r="F168" s="139"/>
      <c r="G168" s="139"/>
      <c r="H168" s="139"/>
      <c r="I168" s="139"/>
      <c r="J168" s="139"/>
    </row>
    <row r="169" spans="1:10" s="134" customFormat="1" ht="9.75">
      <c r="A169" s="135"/>
      <c r="B169" s="82" t="s">
        <v>137</v>
      </c>
      <c r="C169" s="135"/>
      <c r="D169" s="135"/>
      <c r="E169" s="141"/>
      <c r="F169" s="135"/>
      <c r="G169" s="135"/>
      <c r="H169" s="135"/>
      <c r="I169" s="135"/>
      <c r="J169" s="161" t="s">
        <v>7</v>
      </c>
    </row>
    <row r="170" spans="1:10" s="26" customFormat="1" ht="29.25">
      <c r="A170" s="46" t="s">
        <v>37</v>
      </c>
      <c r="B170" s="87" t="s">
        <v>0</v>
      </c>
      <c r="C170" s="47" t="s">
        <v>8</v>
      </c>
      <c r="D170" s="47" t="s">
        <v>16</v>
      </c>
      <c r="E170" s="88" t="s">
        <v>1</v>
      </c>
      <c r="F170" s="19" t="s">
        <v>15</v>
      </c>
      <c r="G170" s="74" t="s">
        <v>5</v>
      </c>
      <c r="H170" s="47" t="s">
        <v>38</v>
      </c>
      <c r="I170" s="74" t="s">
        <v>3</v>
      </c>
      <c r="J170" s="74" t="s">
        <v>2</v>
      </c>
    </row>
    <row r="171" spans="1:10" s="26" customFormat="1" ht="100.5" customHeight="1">
      <c r="A171" s="22">
        <v>1</v>
      </c>
      <c r="B171" s="157" t="s">
        <v>139</v>
      </c>
      <c r="C171" s="34"/>
      <c r="D171" s="22" t="s">
        <v>25</v>
      </c>
      <c r="E171" s="178">
        <v>4640</v>
      </c>
      <c r="F171" s="187"/>
      <c r="G171" s="185">
        <f aca="true" t="shared" si="6" ref="G171:G180">ROUND(F171*(1+H171),2)</f>
        <v>0</v>
      </c>
      <c r="H171" s="31">
        <v>0.08</v>
      </c>
      <c r="I171" s="185">
        <f>ROUND(F171*E171,2)</f>
        <v>0</v>
      </c>
      <c r="J171" s="185">
        <f>ROUND(I171*(1+H171),2)</f>
        <v>0</v>
      </c>
    </row>
    <row r="172" spans="1:10" s="26" customFormat="1" ht="27" customHeight="1">
      <c r="A172" s="22">
        <v>2</v>
      </c>
      <c r="B172" s="157" t="s">
        <v>156</v>
      </c>
      <c r="C172" s="34"/>
      <c r="D172" s="22" t="s">
        <v>25</v>
      </c>
      <c r="E172" s="179">
        <v>3664</v>
      </c>
      <c r="F172" s="187"/>
      <c r="G172" s="185">
        <f t="shared" si="6"/>
        <v>0</v>
      </c>
      <c r="H172" s="156">
        <v>0.08</v>
      </c>
      <c r="I172" s="185">
        <f aca="true" t="shared" si="7" ref="I172:I180">ROUND(F172*E172,2)</f>
        <v>0</v>
      </c>
      <c r="J172" s="185">
        <f aca="true" t="shared" si="8" ref="J172:J180">ROUND(I172*(1+H172),2)</f>
        <v>0</v>
      </c>
    </row>
    <row r="173" spans="1:10" s="26" customFormat="1" ht="42">
      <c r="A173" s="22">
        <v>3</v>
      </c>
      <c r="B173" s="157" t="s">
        <v>140</v>
      </c>
      <c r="C173" s="34" t="s">
        <v>141</v>
      </c>
      <c r="D173" s="22" t="s">
        <v>25</v>
      </c>
      <c r="E173" s="179">
        <v>400</v>
      </c>
      <c r="F173" s="187"/>
      <c r="G173" s="185">
        <f t="shared" si="6"/>
        <v>0</v>
      </c>
      <c r="H173" s="156">
        <v>0.08</v>
      </c>
      <c r="I173" s="185">
        <f t="shared" si="7"/>
        <v>0</v>
      </c>
      <c r="J173" s="185">
        <f t="shared" si="8"/>
        <v>0</v>
      </c>
    </row>
    <row r="174" spans="1:10" s="26" customFormat="1" ht="52.5">
      <c r="A174" s="22">
        <v>4</v>
      </c>
      <c r="B174" s="166" t="s">
        <v>142</v>
      </c>
      <c r="C174" s="34" t="s">
        <v>143</v>
      </c>
      <c r="D174" s="22" t="s">
        <v>25</v>
      </c>
      <c r="E174" s="179">
        <v>400</v>
      </c>
      <c r="F174" s="187"/>
      <c r="G174" s="185">
        <f t="shared" si="6"/>
        <v>0</v>
      </c>
      <c r="H174" s="156">
        <v>0.08</v>
      </c>
      <c r="I174" s="185">
        <f t="shared" si="7"/>
        <v>0</v>
      </c>
      <c r="J174" s="185">
        <f t="shared" si="8"/>
        <v>0</v>
      </c>
    </row>
    <row r="175" spans="1:10" s="26" customFormat="1" ht="63">
      <c r="A175" s="22">
        <v>5</v>
      </c>
      <c r="B175" s="158" t="s">
        <v>152</v>
      </c>
      <c r="C175" s="34" t="s">
        <v>144</v>
      </c>
      <c r="D175" s="22" t="s">
        <v>25</v>
      </c>
      <c r="E175" s="179">
        <v>1170</v>
      </c>
      <c r="F175" s="187"/>
      <c r="G175" s="185">
        <f t="shared" si="6"/>
        <v>0</v>
      </c>
      <c r="H175" s="156">
        <v>0.08</v>
      </c>
      <c r="I175" s="185">
        <f t="shared" si="7"/>
        <v>0</v>
      </c>
      <c r="J175" s="185">
        <f t="shared" si="8"/>
        <v>0</v>
      </c>
    </row>
    <row r="176" spans="1:10" s="26" customFormat="1" ht="42">
      <c r="A176" s="22">
        <v>6</v>
      </c>
      <c r="B176" s="157" t="s">
        <v>147</v>
      </c>
      <c r="C176" s="34" t="s">
        <v>146</v>
      </c>
      <c r="D176" s="22" t="s">
        <v>25</v>
      </c>
      <c r="E176" s="179">
        <v>2816</v>
      </c>
      <c r="F176" s="187"/>
      <c r="G176" s="185">
        <f t="shared" si="6"/>
        <v>0</v>
      </c>
      <c r="H176" s="156">
        <v>0.08</v>
      </c>
      <c r="I176" s="185">
        <f t="shared" si="7"/>
        <v>0</v>
      </c>
      <c r="J176" s="185">
        <f t="shared" si="8"/>
        <v>0</v>
      </c>
    </row>
    <row r="177" spans="1:10" s="26" customFormat="1" ht="11.25">
      <c r="A177" s="22">
        <v>7</v>
      </c>
      <c r="B177" s="157" t="s">
        <v>148</v>
      </c>
      <c r="C177" s="34"/>
      <c r="D177" s="22" t="s">
        <v>153</v>
      </c>
      <c r="E177" s="179">
        <v>4</v>
      </c>
      <c r="F177" s="187"/>
      <c r="G177" s="185">
        <f t="shared" si="6"/>
        <v>0</v>
      </c>
      <c r="H177" s="156">
        <v>0.08</v>
      </c>
      <c r="I177" s="185">
        <f t="shared" si="7"/>
        <v>0</v>
      </c>
      <c r="J177" s="185">
        <f t="shared" si="8"/>
        <v>0</v>
      </c>
    </row>
    <row r="178" spans="1:10" s="26" customFormat="1" ht="42">
      <c r="A178" s="22">
        <v>8</v>
      </c>
      <c r="B178" s="158" t="s">
        <v>150</v>
      </c>
      <c r="C178" s="34" t="s">
        <v>149</v>
      </c>
      <c r="D178" s="22" t="s">
        <v>25</v>
      </c>
      <c r="E178" s="179">
        <v>52</v>
      </c>
      <c r="F178" s="187"/>
      <c r="G178" s="185">
        <f t="shared" si="6"/>
        <v>0</v>
      </c>
      <c r="H178" s="156">
        <v>0.08</v>
      </c>
      <c r="I178" s="185">
        <f t="shared" si="7"/>
        <v>0</v>
      </c>
      <c r="J178" s="185">
        <f t="shared" si="8"/>
        <v>0</v>
      </c>
    </row>
    <row r="179" spans="1:10" s="26" customFormat="1" ht="21">
      <c r="A179" s="22">
        <v>9</v>
      </c>
      <c r="B179" s="157" t="s">
        <v>138</v>
      </c>
      <c r="C179" s="34" t="s">
        <v>151</v>
      </c>
      <c r="D179" s="29" t="s">
        <v>154</v>
      </c>
      <c r="E179" s="179">
        <v>44</v>
      </c>
      <c r="F179" s="187"/>
      <c r="G179" s="185">
        <f t="shared" si="6"/>
        <v>0</v>
      </c>
      <c r="H179" s="156">
        <v>0.08</v>
      </c>
      <c r="I179" s="185">
        <f t="shared" si="7"/>
        <v>0</v>
      </c>
      <c r="J179" s="185">
        <f t="shared" si="8"/>
        <v>0</v>
      </c>
    </row>
    <row r="180" spans="1:10" s="26" customFormat="1" ht="11.25">
      <c r="A180" s="22">
        <v>10</v>
      </c>
      <c r="B180" s="157" t="s">
        <v>155</v>
      </c>
      <c r="C180" s="34"/>
      <c r="D180" s="22" t="s">
        <v>25</v>
      </c>
      <c r="E180" s="179">
        <v>28</v>
      </c>
      <c r="F180" s="187"/>
      <c r="G180" s="185">
        <f t="shared" si="6"/>
        <v>0</v>
      </c>
      <c r="H180" s="156">
        <v>0.08</v>
      </c>
      <c r="I180" s="185">
        <f t="shared" si="7"/>
        <v>0</v>
      </c>
      <c r="J180" s="185">
        <f t="shared" si="8"/>
        <v>0</v>
      </c>
    </row>
    <row r="181" spans="1:10" s="26" customFormat="1" ht="21">
      <c r="A181" s="5"/>
      <c r="B181" s="36" t="s">
        <v>145</v>
      </c>
      <c r="C181" s="37"/>
      <c r="E181" s="78"/>
      <c r="F181" s="4"/>
      <c r="G181" s="39"/>
      <c r="H181" s="54" t="s">
        <v>10</v>
      </c>
      <c r="I181" s="40">
        <f>SUM(I171:I180)</f>
        <v>0</v>
      </c>
      <c r="J181" s="40">
        <f>SUM(J171:J180)</f>
        <v>0</v>
      </c>
    </row>
    <row r="182" spans="1:10" s="26" customFormat="1" ht="10.5">
      <c r="A182" s="41"/>
      <c r="B182" s="4"/>
      <c r="C182" s="4"/>
      <c r="D182" s="4"/>
      <c r="E182" s="60"/>
      <c r="F182" s="4"/>
      <c r="G182" s="4"/>
      <c r="H182" s="102"/>
      <c r="I182" s="102"/>
      <c r="J182" s="102" t="s">
        <v>6</v>
      </c>
    </row>
    <row r="183" spans="1:10" s="26" customFormat="1" ht="10.5">
      <c r="A183" s="41"/>
      <c r="B183" s="4"/>
      <c r="C183" s="4"/>
      <c r="D183" s="4"/>
      <c r="E183" s="60"/>
      <c r="F183" s="4"/>
      <c r="G183" s="4"/>
      <c r="H183" s="4"/>
      <c r="I183" s="4"/>
      <c r="J183" s="41" t="s">
        <v>7</v>
      </c>
    </row>
    <row r="184" spans="1:10" s="26" customFormat="1" ht="10.5">
      <c r="A184" s="41"/>
      <c r="B184" s="4"/>
      <c r="C184" s="5"/>
      <c r="D184" s="4"/>
      <c r="E184" s="6"/>
      <c r="F184" s="7"/>
      <c r="G184" s="4"/>
      <c r="H184" s="4"/>
      <c r="I184" s="4"/>
      <c r="J184" s="41"/>
    </row>
    <row r="185" spans="1:10" s="26" customFormat="1" ht="10.5">
      <c r="A185" s="41"/>
      <c r="B185" s="4"/>
      <c r="C185" s="5"/>
      <c r="D185" s="4"/>
      <c r="E185" s="6"/>
      <c r="F185" s="7"/>
      <c r="G185" s="4"/>
      <c r="H185" s="4"/>
      <c r="I185" s="4"/>
      <c r="J185" s="41"/>
    </row>
    <row r="186" spans="1:10" s="26" customFormat="1" ht="10.5">
      <c r="A186" s="41"/>
      <c r="B186" s="4"/>
      <c r="C186" s="5"/>
      <c r="D186" s="4"/>
      <c r="E186" s="6"/>
      <c r="F186" s="7"/>
      <c r="G186" s="4"/>
      <c r="H186" s="4"/>
      <c r="I186" s="4"/>
      <c r="J186" s="41"/>
    </row>
    <row r="187" spans="1:10" s="160" customFormat="1" ht="9.75">
      <c r="A187" s="155"/>
      <c r="B187" s="96" t="s">
        <v>20</v>
      </c>
      <c r="C187" s="21" t="s">
        <v>21</v>
      </c>
      <c r="D187" s="200" t="s">
        <v>22</v>
      </c>
      <c r="E187" s="201"/>
      <c r="F187" s="202"/>
      <c r="G187" s="98"/>
      <c r="H187" s="98"/>
      <c r="I187" s="98"/>
      <c r="J187" s="98"/>
    </row>
    <row r="188" spans="1:10" s="26" customFormat="1" ht="10.5">
      <c r="A188" s="41"/>
      <c r="B188" s="34" t="s">
        <v>23</v>
      </c>
      <c r="C188" s="180"/>
      <c r="D188" s="188"/>
      <c r="E188" s="189"/>
      <c r="F188" s="190"/>
      <c r="G188" s="101"/>
      <c r="H188" s="4"/>
      <c r="I188" s="8"/>
      <c r="J188" s="8"/>
    </row>
    <row r="189" spans="1:10" s="26" customFormat="1" ht="10.5">
      <c r="A189" s="41"/>
      <c r="B189" s="34" t="s">
        <v>11</v>
      </c>
      <c r="C189" s="181"/>
      <c r="D189" s="188"/>
      <c r="E189" s="189"/>
      <c r="F189" s="190"/>
      <c r="G189" s="101"/>
      <c r="H189" s="4"/>
      <c r="I189" s="8"/>
      <c r="J189" s="8"/>
    </row>
    <row r="190" spans="1:10" s="26" customFormat="1" ht="10.5">
      <c r="A190" s="41"/>
      <c r="B190" s="34" t="s">
        <v>12</v>
      </c>
      <c r="C190" s="181"/>
      <c r="D190" s="188"/>
      <c r="E190" s="189"/>
      <c r="F190" s="190"/>
      <c r="G190" s="101"/>
      <c r="H190" s="4"/>
      <c r="I190" s="8"/>
      <c r="J190" s="8"/>
    </row>
    <row r="191" spans="1:10" s="26" customFormat="1" ht="10.5">
      <c r="A191" s="41"/>
      <c r="B191" s="34" t="s">
        <v>13</v>
      </c>
      <c r="C191" s="181"/>
      <c r="D191" s="188"/>
      <c r="E191" s="189"/>
      <c r="F191" s="190"/>
      <c r="G191" s="101"/>
      <c r="I191" s="42"/>
      <c r="J191" s="42"/>
    </row>
    <row r="192" spans="1:10" s="26" customFormat="1" ht="10.5">
      <c r="A192" s="41"/>
      <c r="B192" s="34" t="s">
        <v>14</v>
      </c>
      <c r="C192" s="181"/>
      <c r="D192" s="188"/>
      <c r="E192" s="189"/>
      <c r="F192" s="190"/>
      <c r="G192" s="101"/>
      <c r="H192" s="4"/>
      <c r="I192" s="8"/>
      <c r="J192" s="8"/>
    </row>
    <row r="193" spans="1:10" s="26" customFormat="1" ht="10.5">
      <c r="A193" s="41"/>
      <c r="B193" s="34" t="s">
        <v>17</v>
      </c>
      <c r="C193" s="181"/>
      <c r="D193" s="188"/>
      <c r="E193" s="189"/>
      <c r="F193" s="190"/>
      <c r="G193" s="101"/>
      <c r="H193" s="41"/>
      <c r="I193" s="8"/>
      <c r="J193" s="8"/>
    </row>
    <row r="194" spans="1:10" s="26" customFormat="1" ht="10.5">
      <c r="A194" s="41"/>
      <c r="B194" s="34" t="s">
        <v>18</v>
      </c>
      <c r="C194" s="182"/>
      <c r="D194" s="188"/>
      <c r="E194" s="189"/>
      <c r="F194" s="190"/>
      <c r="G194" s="101"/>
      <c r="H194" s="41"/>
      <c r="I194" s="8"/>
      <c r="J194" s="8"/>
    </row>
    <row r="195" spans="1:10" s="26" customFormat="1" ht="10.5">
      <c r="A195" s="41"/>
      <c r="B195" s="34" t="s">
        <v>32</v>
      </c>
      <c r="C195" s="182"/>
      <c r="D195" s="188"/>
      <c r="E195" s="189"/>
      <c r="F195" s="190"/>
      <c r="G195" s="101"/>
      <c r="H195" s="41"/>
      <c r="I195" s="8"/>
      <c r="J195" s="8"/>
    </row>
    <row r="196" spans="1:10" s="26" customFormat="1" ht="10.5">
      <c r="A196" s="5"/>
      <c r="B196" s="34" t="s">
        <v>33</v>
      </c>
      <c r="C196" s="182"/>
      <c r="D196" s="188"/>
      <c r="E196" s="189"/>
      <c r="F196" s="190"/>
      <c r="G196" s="101"/>
      <c r="H196" s="41"/>
      <c r="I196" s="8"/>
      <c r="J196" s="8"/>
    </row>
    <row r="197" spans="1:10" s="26" customFormat="1" ht="10.5">
      <c r="A197" s="5"/>
      <c r="B197" s="34" t="s">
        <v>34</v>
      </c>
      <c r="C197" s="182"/>
      <c r="D197" s="188"/>
      <c r="E197" s="189"/>
      <c r="F197" s="190"/>
      <c r="G197" s="101"/>
      <c r="H197" s="41"/>
      <c r="I197" s="8"/>
      <c r="J197" s="8"/>
    </row>
    <row r="198" spans="1:10" s="26" customFormat="1" ht="10.5">
      <c r="A198" s="5"/>
      <c r="B198" s="34" t="s">
        <v>35</v>
      </c>
      <c r="C198" s="182"/>
      <c r="D198" s="188"/>
      <c r="E198" s="189"/>
      <c r="F198" s="190"/>
      <c r="G198" s="101"/>
      <c r="H198" s="41"/>
      <c r="I198" s="8"/>
      <c r="J198" s="8"/>
    </row>
    <row r="199" spans="1:10" s="26" customFormat="1" ht="10.5">
      <c r="A199" s="41"/>
      <c r="B199" s="34" t="s">
        <v>36</v>
      </c>
      <c r="C199" s="182"/>
      <c r="D199" s="188"/>
      <c r="E199" s="189"/>
      <c r="F199" s="190"/>
      <c r="G199" s="101"/>
      <c r="H199" s="41"/>
      <c r="I199" s="8"/>
      <c r="J199" s="8"/>
    </row>
    <row r="200" spans="1:10" s="26" customFormat="1" ht="10.5">
      <c r="A200" s="41"/>
      <c r="B200" s="34" t="s">
        <v>109</v>
      </c>
      <c r="C200" s="182"/>
      <c r="D200" s="188"/>
      <c r="E200" s="189"/>
      <c r="F200" s="190"/>
      <c r="G200" s="101"/>
      <c r="H200" s="41"/>
      <c r="I200" s="8"/>
      <c r="J200" s="8"/>
    </row>
    <row r="201" spans="1:10" s="26" customFormat="1" ht="10.5">
      <c r="A201" s="41"/>
      <c r="B201" s="34" t="s">
        <v>122</v>
      </c>
      <c r="C201" s="182"/>
      <c r="D201" s="188"/>
      <c r="E201" s="189"/>
      <c r="F201" s="190"/>
      <c r="G201" s="101"/>
      <c r="H201" s="41"/>
      <c r="I201" s="8"/>
      <c r="J201" s="8"/>
    </row>
    <row r="202" spans="1:10" s="26" customFormat="1" ht="10.5">
      <c r="A202" s="41"/>
      <c r="B202" s="34" t="s">
        <v>123</v>
      </c>
      <c r="C202" s="182"/>
      <c r="D202" s="188"/>
      <c r="E202" s="189"/>
      <c r="F202" s="190"/>
      <c r="G202" s="101"/>
      <c r="H202" s="41"/>
      <c r="I202" s="8"/>
      <c r="J202" s="8"/>
    </row>
    <row r="203" spans="1:10" s="26" customFormat="1" ht="10.5">
      <c r="A203" s="41"/>
      <c r="B203" s="34" t="s">
        <v>124</v>
      </c>
      <c r="C203" s="182"/>
      <c r="D203" s="188"/>
      <c r="E203" s="189"/>
      <c r="F203" s="190"/>
      <c r="G203" s="101"/>
      <c r="H203" s="41"/>
      <c r="I203" s="8"/>
      <c r="J203" s="8"/>
    </row>
    <row r="204" spans="1:10" s="26" customFormat="1" ht="10.5">
      <c r="A204" s="41"/>
      <c r="B204" s="34" t="s">
        <v>126</v>
      </c>
      <c r="C204" s="182"/>
      <c r="D204" s="188"/>
      <c r="E204" s="189"/>
      <c r="F204" s="190"/>
      <c r="G204" s="101"/>
      <c r="H204" s="41"/>
      <c r="I204" s="8"/>
      <c r="J204" s="8"/>
    </row>
    <row r="205" spans="1:10" s="26" customFormat="1" ht="10.5">
      <c r="A205" s="41"/>
      <c r="B205" s="34" t="s">
        <v>136</v>
      </c>
      <c r="C205" s="182"/>
      <c r="D205" s="188"/>
      <c r="E205" s="189"/>
      <c r="F205" s="190"/>
      <c r="G205" s="101"/>
      <c r="H205" s="41"/>
      <c r="I205" s="8"/>
      <c r="J205" s="8"/>
    </row>
    <row r="206" spans="1:10" s="26" customFormat="1" ht="10.5">
      <c r="A206" s="41"/>
      <c r="B206" s="34" t="s">
        <v>137</v>
      </c>
      <c r="C206" s="182"/>
      <c r="D206" s="188"/>
      <c r="E206" s="189"/>
      <c r="F206" s="190"/>
      <c r="G206" s="101"/>
      <c r="H206" s="41"/>
      <c r="I206" s="8"/>
      <c r="J206" s="8"/>
    </row>
    <row r="207" spans="1:10" s="160" customFormat="1" ht="10.5">
      <c r="A207" s="155"/>
      <c r="B207" s="97" t="s">
        <v>19</v>
      </c>
      <c r="C207" s="183"/>
      <c r="D207" s="191"/>
      <c r="E207" s="192"/>
      <c r="F207" s="193"/>
      <c r="G207" s="98"/>
      <c r="H207" s="98"/>
      <c r="I207" s="159"/>
      <c r="J207" s="159"/>
    </row>
    <row r="208" spans="1:10" s="26" customFormat="1" ht="10.5">
      <c r="A208" s="41"/>
      <c r="B208" s="4"/>
      <c r="C208" s="5"/>
      <c r="D208" s="4"/>
      <c r="E208" s="6"/>
      <c r="F208" s="7"/>
      <c r="G208" s="4"/>
      <c r="H208" s="4"/>
      <c r="I208" s="4"/>
      <c r="J208" s="4"/>
    </row>
    <row r="209" spans="1:10" s="26" customFormat="1" ht="10.5">
      <c r="A209" s="41"/>
      <c r="B209" s="4"/>
      <c r="C209" s="5"/>
      <c r="D209" s="4"/>
      <c r="E209" s="6"/>
      <c r="F209" s="7"/>
      <c r="G209" s="4"/>
      <c r="H209" s="4"/>
      <c r="I209" s="4"/>
      <c r="J209" s="4"/>
    </row>
    <row r="210" spans="1:10" s="26" customFormat="1" ht="10.5">
      <c r="A210" s="41"/>
      <c r="B210" s="4"/>
      <c r="C210" s="5"/>
      <c r="D210" s="4"/>
      <c r="E210" s="6"/>
      <c r="F210" s="7"/>
      <c r="G210" s="4"/>
      <c r="H210" s="4"/>
      <c r="I210" s="4"/>
      <c r="J210" s="4"/>
    </row>
    <row r="211" spans="1:10" s="26" customFormat="1" ht="10.5">
      <c r="A211" s="41"/>
      <c r="B211" s="4"/>
      <c r="C211" s="5"/>
      <c r="D211" s="4"/>
      <c r="E211" s="6"/>
      <c r="F211" s="7"/>
      <c r="G211" s="98"/>
      <c r="H211" s="98"/>
      <c r="I211" s="4"/>
      <c r="J211" s="4"/>
    </row>
    <row r="212" spans="1:10" s="26" customFormat="1" ht="10.5">
      <c r="A212" s="41"/>
      <c r="B212" s="36"/>
      <c r="C212" s="37"/>
      <c r="E212" s="78"/>
      <c r="F212" s="4"/>
      <c r="G212" s="4"/>
      <c r="H212" s="4"/>
      <c r="I212" s="85"/>
      <c r="J212" s="85"/>
    </row>
    <row r="213" spans="1:10" s="26" customFormat="1" ht="10.5">
      <c r="A213" s="41"/>
      <c r="B213" s="4"/>
      <c r="C213" s="4"/>
      <c r="D213" s="4"/>
      <c r="E213" s="60"/>
      <c r="F213" s="4"/>
      <c r="G213" s="4"/>
      <c r="H213" s="4"/>
      <c r="I213" s="4"/>
      <c r="J213" s="4"/>
    </row>
    <row r="214" spans="1:10" s="26" customFormat="1" ht="10.5">
      <c r="A214" s="41"/>
      <c r="B214" s="4"/>
      <c r="C214" s="4"/>
      <c r="D214" s="4"/>
      <c r="E214" s="60"/>
      <c r="F214" s="4"/>
      <c r="G214" s="4"/>
      <c r="H214" s="4"/>
      <c r="I214" s="4"/>
      <c r="J214" s="4"/>
    </row>
  </sheetData>
  <sheetProtection/>
  <mergeCells count="36">
    <mergeCell ref="D195:F195"/>
    <mergeCell ref="G2:J2"/>
    <mergeCell ref="D189:F189"/>
    <mergeCell ref="D190:F190"/>
    <mergeCell ref="D191:F191"/>
    <mergeCell ref="D192:F192"/>
    <mergeCell ref="D193:F193"/>
    <mergeCell ref="D194:F194"/>
    <mergeCell ref="B111:B113"/>
    <mergeCell ref="B114:B115"/>
    <mergeCell ref="I46:J46"/>
    <mergeCell ref="B74:B77"/>
    <mergeCell ref="B94:B95"/>
    <mergeCell ref="B162:B164"/>
    <mergeCell ref="B19:H20"/>
    <mergeCell ref="B23:B24"/>
    <mergeCell ref="B32:B34"/>
    <mergeCell ref="B35:B37"/>
    <mergeCell ref="B42:B43"/>
    <mergeCell ref="D188:F188"/>
    <mergeCell ref="D187:F187"/>
    <mergeCell ref="B142:F142"/>
    <mergeCell ref="B151:F151"/>
    <mergeCell ref="B101:B104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</mergeCells>
  <dataValidations count="1">
    <dataValidation type="list" allowBlank="1" showInputMessage="1" showErrorMessage="1" sqref="H23:H25 H171 H32:H43 H13 H101 H7:H9 H15:H17 H51:H53 H68 H74:H77 H83 H93 H110:H115 H122 H133 H140 H147:H150 H156 H162 H59:H60">
      <formula1>stawkaVAT</formula1>
    </dataValidation>
  </dataValidations>
  <printOptions/>
  <pageMargins left="0.15748031496062992" right="0.15748031496062992" top="0.3937007874015748" bottom="0.3937007874015748" header="0" footer="0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0.421875" style="0" customWidth="1"/>
  </cols>
  <sheetData>
    <row r="2" ht="39" customHeight="1">
      <c r="A2" s="2" t="s">
        <v>4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  <row r="11" ht="12" customHeight="1"/>
    <row r="12" spans="1:12" s="4" customFormat="1" ht="10.5" hidden="1">
      <c r="A12" s="41"/>
      <c r="E12" s="60"/>
      <c r="I12" s="26"/>
      <c r="J12" s="99"/>
      <c r="K12" s="99"/>
      <c r="L12" s="9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2018-06-13T07:58:13Z</cp:lastPrinted>
  <dcterms:created xsi:type="dcterms:W3CDTF">2007-10-11T07:13:52Z</dcterms:created>
  <dcterms:modified xsi:type="dcterms:W3CDTF">2018-07-09T08:02:40Z</dcterms:modified>
  <cp:category/>
  <cp:version/>
  <cp:contentType/>
  <cp:contentStatus/>
</cp:coreProperties>
</file>